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75" firstSheet="1" activeTab="1"/>
  </bookViews>
  <sheets>
    <sheet name="ЈН на које се не примењује" sheetId="1" r:id="rId1"/>
    <sheet name="JN na koje se zakon " sheetId="2" r:id="rId2"/>
    <sheet name="JN na koje se zakon ne primenju" sheetId="3" r:id="rId3"/>
  </sheets>
  <definedNames/>
  <calcPr fullCalcOnLoad="1"/>
</workbook>
</file>

<file path=xl/sharedStrings.xml><?xml version="1.0" encoding="utf-8"?>
<sst xmlns="http://schemas.openxmlformats.org/spreadsheetml/2006/main" count="1127" uniqueCount="407">
  <si>
    <t>ДОБРА</t>
  </si>
  <si>
    <t>УСЛУГЕ</t>
  </si>
  <si>
    <t>РАДОВИ</t>
  </si>
  <si>
    <t xml:space="preserve">ИЗМЕНЕ И ДОПУНЕ </t>
  </si>
  <si>
    <t>ПЛАНА ЈАВНИХ НАБАВКИ ЗА 2013.годину</t>
  </si>
  <si>
    <t>број 4/13-ЗА од 28.02.2013.г., а на основу Захтева за промену апропријације број 1 од 28.02.2013.г.</t>
  </si>
  <si>
    <t>ОПРЕМА</t>
  </si>
  <si>
    <t>Опрема за културу</t>
  </si>
  <si>
    <t>Фебруар</t>
  </si>
  <si>
    <t>Канцелар.матер., папир А4, папир за матрични штампач, фасцикле, налози за пренос, нал.за уплату, коверте, регистрат., призн.. ЦД,ДВД и друго</t>
  </si>
  <si>
    <t>Гориво - бензин, гас, мазива, гуме, прва помоћ, прслуци и др, матер. за прев.сред.</t>
  </si>
  <si>
    <t>Гориво - бензин, гас, мазива, гуме, прва помоћ, прслуци и др, матер. за прев.сред</t>
  </si>
  <si>
    <t>Стручна литература за запослене</t>
  </si>
  <si>
    <t>Матер. за културу- материјал за сцену- кабле, халогене сијалице,матер.за миксету и озвуч.</t>
  </si>
  <si>
    <t>Матер. за културу- матер. за сцену- кабле, халогене сијалице,материјал за миксету и озвуч.</t>
  </si>
  <si>
    <t>Материјал за хигијену</t>
  </si>
  <si>
    <t>Материјал . храна</t>
  </si>
  <si>
    <t>Материјал –пиће</t>
  </si>
  <si>
    <r>
      <rPr>
        <b/>
        <sz val="9"/>
        <rFont val="Times New Roman"/>
        <family val="1"/>
      </rPr>
      <t>426111</t>
    </r>
    <r>
      <rPr>
        <sz val="9"/>
        <rFont val="Times New Roman"/>
        <family val="1"/>
      </rPr>
      <t xml:space="preserve">
канцеларијски материјал</t>
    </r>
  </si>
  <si>
    <r>
      <rPr>
        <b/>
        <sz val="9"/>
        <rFont val="Times New Roman"/>
        <family val="1"/>
      </rPr>
      <t>426411</t>
    </r>
    <r>
      <rPr>
        <sz val="9"/>
        <rFont val="Times New Roman"/>
        <family val="1"/>
      </rPr>
      <t xml:space="preserve">
Гориво</t>
    </r>
  </si>
  <si>
    <r>
      <rPr>
        <b/>
        <sz val="9"/>
        <rFont val="Times New Roman"/>
        <family val="1"/>
      </rPr>
      <t>426311</t>
    </r>
    <r>
      <rPr>
        <sz val="9"/>
        <rFont val="Times New Roman"/>
        <family val="1"/>
      </rPr>
      <t xml:space="preserve">
Стручна литература за редовне потребе запослених</t>
    </r>
  </si>
  <si>
    <r>
      <rPr>
        <b/>
        <sz val="9"/>
        <rFont val="Times New Roman"/>
        <family val="1"/>
      </rPr>
      <t>426621</t>
    </r>
    <r>
      <rPr>
        <sz val="9"/>
        <rFont val="Times New Roman"/>
        <family val="1"/>
      </rPr>
      <t xml:space="preserve">
материјал за културу</t>
    </r>
  </si>
  <si>
    <t>Материјал -храна
(Додатна средства: Дан матерњег језика – 10.000,00; Светски дан Рома – 30.000,00; Фолкл.ств. Рома – 10.000,00)</t>
  </si>
  <si>
    <t>Материјал -пиће
(Додатна средства: Дан матерњег језика – 10.000,00; Светски дан Рома – 20.000,00; Фолкл.ств. Рома – 10.000,00)</t>
  </si>
  <si>
    <r>
      <rPr>
        <b/>
        <sz val="9"/>
        <rFont val="Times New Roman"/>
        <family val="1"/>
      </rPr>
      <t>426811</t>
    </r>
    <r>
      <rPr>
        <sz val="9"/>
        <rFont val="Times New Roman"/>
        <family val="1"/>
      </rPr>
      <t xml:space="preserve">
материјал за чишћење
</t>
    </r>
  </si>
  <si>
    <r>
      <rPr>
        <b/>
        <sz val="9"/>
        <rFont val="Times New Roman"/>
        <family val="1"/>
      </rPr>
      <t>426821</t>
    </r>
    <r>
      <rPr>
        <sz val="9"/>
        <rFont val="Times New Roman"/>
        <family val="1"/>
      </rPr>
      <t xml:space="preserve">
храна</t>
    </r>
  </si>
  <si>
    <r>
      <rPr>
        <b/>
        <sz val="9"/>
        <rFont val="Times New Roman"/>
        <family val="1"/>
      </rPr>
      <t>426822</t>
    </r>
    <r>
      <rPr>
        <sz val="9"/>
        <rFont val="Times New Roman"/>
        <family val="1"/>
      </rPr>
      <t xml:space="preserve">
пиће</t>
    </r>
  </si>
  <si>
    <t>Услуге штампања плаката, флајера,
афиша, каталога, публикација, 
монографија и другог материјала по
програму рада Установе и за 
манифестације у општини Бор</t>
  </si>
  <si>
    <t>Услуге рекламе на локалним 
медијима -радио и телевизија</t>
  </si>
  <si>
    <t>Угоститељске услуге за програме,
преноћишта за извођаче, вечере, 
коктели, освежење а за програме
Установе (Додатна средства: Светски
дан Рома - 100.000,00)</t>
  </si>
  <si>
    <t xml:space="preserve">Репрезентација и награде за програме Установе, манифестације, Фестивале, рецитаторе и остало по плану Установе  </t>
  </si>
  <si>
    <t>Уговори о привр.и повр. посл.</t>
  </si>
  <si>
    <t>Прог. у реал. Уст.који не подлежу Јавним набав.(Прог. у оквиру Фест., радион. изл., триб., балет. концерата и др. Ман.(Дод.сред.: Фолк.ствар. Рома – 80.000,00)</t>
  </si>
  <si>
    <t xml:space="preserve">Угов. о делу и аут. Хонор.– жири за „Сусрете села“, за рецит.,за Фест.вл. Песме, мат.
Језика, сним. Приграма и рад.и школе при Уст.(Дод.сред.:Дан мат.језика -80.000,00, Фолк.ств.Рома -50.000,00)
</t>
  </si>
  <si>
    <t>Сусрети села 2013
за села учеснике манифест.</t>
  </si>
  <si>
    <t>Приказивање филмова у оквиру Фестивала филмова</t>
  </si>
  <si>
    <t>Услуге штампања плаката, флајера, афиша, каталога, публикација, монографија  и другог  материјала</t>
  </si>
  <si>
    <t>01-буџет</t>
  </si>
  <si>
    <t>04-сопствени приходи</t>
  </si>
  <si>
    <r>
      <rPr>
        <b/>
        <sz val="10"/>
        <rFont val="Times New Roman"/>
        <family val="1"/>
      </rPr>
      <t>423419</t>
    </r>
    <r>
      <rPr>
        <sz val="10"/>
        <rFont val="Times New Roman"/>
        <family val="1"/>
      </rPr>
      <t>-остале
услуге штампања</t>
    </r>
  </si>
  <si>
    <r>
      <rPr>
        <b/>
        <sz val="10"/>
        <rFont val="Times New Roman"/>
        <family val="1"/>
      </rPr>
      <t>423441</t>
    </r>
    <r>
      <rPr>
        <sz val="10"/>
        <rFont val="Times New Roman"/>
        <family val="1"/>
      </rPr>
      <t>-
медијске услуге радија и телевизије</t>
    </r>
  </si>
  <si>
    <r>
      <rPr>
        <b/>
        <sz val="10"/>
        <rFont val="Times New Roman"/>
        <family val="1"/>
      </rPr>
      <t>423621</t>
    </r>
    <r>
      <rPr>
        <sz val="10"/>
        <rFont val="Times New Roman"/>
        <family val="1"/>
      </rPr>
      <t>-
Угост.услуге</t>
    </r>
  </si>
  <si>
    <r>
      <rPr>
        <b/>
        <sz val="10"/>
        <rFont val="Times New Roman"/>
        <family val="1"/>
      </rPr>
      <t>423599</t>
    </r>
    <r>
      <rPr>
        <sz val="10"/>
        <rFont val="Times New Roman"/>
        <family val="1"/>
      </rPr>
      <t>-Остале
стручне услуге</t>
    </r>
  </si>
  <si>
    <t>Поправке и одржавање рачунарске опреме- рециклажа кертриџа и остале поправке</t>
  </si>
  <si>
    <t>Попр. и одржавање опреме за култ. – озвучење и расвета и апарати у биоск.у и згради муз.школе на сцени и у сали и др.</t>
  </si>
  <si>
    <t>Oдржавање противпожарних апарата</t>
  </si>
  <si>
    <t>Административна Опрема</t>
  </si>
  <si>
    <r>
      <rPr>
        <b/>
        <sz val="10"/>
        <rFont val="Times New Roman"/>
        <family val="1"/>
      </rPr>
      <t>424221</t>
    </r>
    <r>
      <rPr>
        <sz val="10"/>
        <rFont val="Times New Roman"/>
        <family val="1"/>
      </rPr>
      <t>-
Специјализо-ване услуге културе</t>
    </r>
  </si>
  <si>
    <r>
      <rPr>
        <b/>
        <sz val="10"/>
        <rFont val="Times New Roman"/>
        <family val="1"/>
      </rPr>
      <t>424221</t>
    </r>
    <r>
      <rPr>
        <sz val="10"/>
        <rFont val="Times New Roman"/>
        <family val="1"/>
      </rPr>
      <t>-
Услуге културе</t>
    </r>
  </si>
  <si>
    <r>
      <rPr>
        <b/>
        <sz val="10"/>
        <rFont val="Times New Roman"/>
        <family val="1"/>
      </rPr>
      <t>423599</t>
    </r>
    <r>
      <rPr>
        <sz val="10"/>
        <rFont val="Times New Roman"/>
        <family val="1"/>
      </rPr>
      <t>-
Остале 
стручне
услуге</t>
    </r>
  </si>
  <si>
    <r>
      <rPr>
        <b/>
        <sz val="10"/>
        <rFont val="Times New Roman"/>
        <family val="1"/>
      </rPr>
      <t>423419</t>
    </r>
    <r>
      <rPr>
        <sz val="10"/>
        <rFont val="Times New Roman"/>
        <family val="1"/>
      </rPr>
      <t>-
Остале услуге
штампања</t>
    </r>
  </si>
  <si>
    <r>
      <rPr>
        <b/>
        <sz val="10"/>
        <rFont val="Times New Roman"/>
        <family val="1"/>
      </rPr>
      <t>425222</t>
    </r>
    <r>
      <rPr>
        <sz val="10"/>
        <rFont val="Times New Roman"/>
        <family val="1"/>
      </rPr>
      <t>-
Поправке и
одржавање
рачунара</t>
    </r>
  </si>
  <si>
    <r>
      <rPr>
        <b/>
        <sz val="10"/>
        <rFont val="Times New Roman"/>
        <family val="1"/>
      </rPr>
      <t>425262</t>
    </r>
    <r>
      <rPr>
        <sz val="10"/>
        <rFont val="Times New Roman"/>
        <family val="1"/>
      </rPr>
      <t>-
Поправке и 
одрж.опреме
за културу</t>
    </r>
  </si>
  <si>
    <r>
      <rPr>
        <b/>
        <sz val="10"/>
        <rFont val="Times New Roman"/>
        <family val="1"/>
      </rPr>
      <t>425281</t>
    </r>
    <r>
      <rPr>
        <sz val="10"/>
        <rFont val="Times New Roman"/>
        <family val="1"/>
      </rPr>
      <t>-Одрж.
опреме за 
пр.пожарну 
заштиту</t>
    </r>
  </si>
  <si>
    <r>
      <rPr>
        <b/>
        <sz val="10"/>
        <rFont val="Times New Roman"/>
        <family val="1"/>
      </rPr>
      <t>512211</t>
    </r>
    <r>
      <rPr>
        <sz val="10"/>
        <rFont val="Times New Roman"/>
        <family val="1"/>
      </rPr>
      <t>-
Адм. Опрема</t>
    </r>
  </si>
  <si>
    <r>
      <rPr>
        <b/>
        <sz val="10"/>
        <rFont val="Times New Roman"/>
        <family val="1"/>
      </rPr>
      <t>512631</t>
    </r>
    <r>
      <rPr>
        <sz val="10"/>
        <rFont val="Times New Roman"/>
        <family val="1"/>
      </rPr>
      <t xml:space="preserve">-
Опрема за 
културу
</t>
    </r>
  </si>
  <si>
    <t>јануар</t>
  </si>
  <si>
    <t>јануар-
децембар</t>
  </si>
  <si>
    <t>Члан.39
став 2.
Закона о 
јавним
набавкама</t>
  </si>
  <si>
    <t>Услуге извођења ватромета
за обележавање Дана рудара
06.08.2013.г.</t>
  </si>
  <si>
    <t xml:space="preserve">Редни
број </t>
  </si>
  <si>
    <t xml:space="preserve">Предмет набавке/
ОРН
</t>
  </si>
  <si>
    <t>Процењена
вредност
(укупно, по
годинама</t>
  </si>
  <si>
    <t>Износ</t>
  </si>
  <si>
    <t>Конто</t>
  </si>
  <si>
    <t>Врста
поступка</t>
  </si>
  <si>
    <t>Покретања
поступка</t>
  </si>
  <si>
    <t>Закључења
уговора</t>
  </si>
  <si>
    <t>Извршења
уговора</t>
  </si>
  <si>
    <t>Напомена</t>
  </si>
  <si>
    <t>УКУПНО</t>
  </si>
  <si>
    <t xml:space="preserve">Разлог и оправданост појединачне набавке; Начин утврђивања процењене вредности 
</t>
  </si>
  <si>
    <t>2.</t>
  </si>
  <si>
    <t>1.</t>
  </si>
  <si>
    <t>3.</t>
  </si>
  <si>
    <t>4.</t>
  </si>
  <si>
    <t>5.</t>
  </si>
  <si>
    <t>6.</t>
  </si>
  <si>
    <t>7.</t>
  </si>
  <si>
    <t>8.</t>
  </si>
  <si>
    <t>9.</t>
  </si>
  <si>
    <t>10.</t>
  </si>
  <si>
    <t>11.</t>
  </si>
  <si>
    <t>12.</t>
  </si>
  <si>
    <r>
      <rPr>
        <b/>
        <sz val="10"/>
        <rFont val="Times New Roman"/>
        <family val="1"/>
      </rPr>
      <t>423711</t>
    </r>
    <r>
      <rPr>
        <sz val="10"/>
        <rFont val="Times New Roman"/>
        <family val="1"/>
      </rPr>
      <t xml:space="preserve">-
Репрезентација
</t>
    </r>
    <r>
      <rPr>
        <b/>
        <sz val="10"/>
        <rFont val="Times New Roman"/>
        <family val="1"/>
      </rPr>
      <t>423712</t>
    </r>
    <r>
      <rPr>
        <sz val="10"/>
        <rFont val="Times New Roman"/>
        <family val="1"/>
      </rPr>
      <t>-Поклони</t>
    </r>
  </si>
  <si>
    <t>Уговори о делу и уговори о ауторском делу</t>
  </si>
  <si>
    <t>Планирана средства у 
буџету/финан.
(без ПДВ-а)</t>
  </si>
  <si>
    <t xml:space="preserve">                      Оквирни датум</t>
  </si>
  <si>
    <t>Ради реализације програма Установе; На основу цена на тржишту</t>
  </si>
  <si>
    <t>Неопходан материјал за рад Установе; На основу цена на тржишту</t>
  </si>
  <si>
    <t>Неопходни материјал за службено возило за реализацију програма Установе; На основу цена на тржишту</t>
  </si>
  <si>
    <t>Литература за књиговодство, правне и опште послове, као и за рад организатора и реализатора програма Установе; На основу цена на тржишту</t>
  </si>
  <si>
    <t>Неопходни материјал за сцену на којој се реализују програми Установе; На основу цена на тржишту</t>
  </si>
  <si>
    <t>Неопходан материјал за редовно одржавање хигијене у просторијама Установе; На основу цена на тржишту</t>
  </si>
  <si>
    <t>Храна за манифестације и програме Установе, а за учеснике програма; На основу цена на тржишту</t>
  </si>
  <si>
    <t>Пиће за манифестације и програме Установе, а за учеснике програма; На основу цена на тржишту</t>
  </si>
  <si>
    <t>Ради реализације програмских садржаја Установе и маркетинг стратегије; а основу цена на тржишту</t>
  </si>
  <si>
    <t>За реализацију програмских активности Установе које су предвиђене програмом рада исте; а основу цена на тржишту</t>
  </si>
  <si>
    <t>За реализацију програмских активности Установе које су предвиђене програмом рада исте; На основу цена на тржишту</t>
  </si>
  <si>
    <t>Установа нема довољан број запослених, па је неопходно ангажовање лица за привремене и повремене послове; На основу цена на тржишту</t>
  </si>
  <si>
    <t>Награде за освојена прва три места за Фестивале и манифестације које организује Установа; На основу цена на тржишту</t>
  </si>
  <si>
    <t>Од интереса за грађане Бора; На основу цена на тржишту</t>
  </si>
  <si>
    <t>Традиционалне манифестације које су у плану рада установе и које организујр иста; На основу цена на тржишту</t>
  </si>
  <si>
    <t>Планом и програмом рада утврђени Фестивал за рад биоскопа; На основу цена на тржишту</t>
  </si>
  <si>
    <t>За реализацију програма Установе који су предвиђени програмом рада исте; На основу цена на тржишту</t>
  </si>
  <si>
    <t>Ради реализације програмских садржаја Установе и маркетинг стратегије; На основу цена на тржишту</t>
  </si>
  <si>
    <t>Ради несметаног рада Установе; На основу цена на тржишту</t>
  </si>
  <si>
    <t>Ради сигурности запослених и посетилаца Установе; На основу цена на тржишту</t>
  </si>
  <si>
    <t>Ради задовољења потреба запослених у Установи; На основу цена на тржишту</t>
  </si>
  <si>
    <t>ЈАВНЕ НАБАВКЕ</t>
  </si>
  <si>
    <r>
      <t xml:space="preserve">       Установа „Центар за културу општине Бор“, Моше Пијаде 1, Бор, тел/факс: 030/424-546, е-mail: </t>
    </r>
    <r>
      <rPr>
        <u val="single"/>
        <sz val="16"/>
        <color indexed="8"/>
        <rFont val="Times New Roman"/>
        <family val="1"/>
      </rPr>
      <t>centarzakulturu@open.telekom.rs</t>
    </r>
  </si>
  <si>
    <t xml:space="preserve">Израђене на основу  Одлуке о буџету општине Бор за 2013.г. од 24.12.2012.г. Број 400-209/2012-I (Сл.лист општине Бор"бр. 15/2012 и на основу Обавештења </t>
  </si>
  <si>
    <t>о одобреним апропријацијама од 03.01.2013.г. Број 400-I/2013-III-04 и на основу Решења о промени апропријације из средстава утврђених Одлуком о буџету</t>
  </si>
  <si>
    <t>општине Бор за 2013.г., број 4/13-ЗА од 28.02.2013.г., а на основу захтева за промену апропријације број 1 од 28.02.2013.г., на основу Решења о употреби текуће</t>
  </si>
  <si>
    <t>буџетске резерве број 401-569/2013-II од 31.07.2013.г. И на основу Обавештења о промени апропријације (2.ребаланс) од 01.10.2013.г. Број 400-406/2013-III-04</t>
  </si>
  <si>
    <t>ОРН: 60172000</t>
  </si>
  <si>
    <t>Јануар</t>
  </si>
  <si>
    <t>Планирана средства у 
буџету/фин.плану
(без ПДВ-а) 
(bez PDV-a)
(без ПДВ-а)</t>
  </si>
  <si>
    <t>01
буџет</t>
  </si>
  <si>
    <t>октобар</t>
  </si>
  <si>
    <t>новембар</t>
  </si>
  <si>
    <r>
      <rPr>
        <b/>
        <sz val="12"/>
        <rFont val="Times New Roman"/>
        <family val="1"/>
      </rPr>
      <t>426822</t>
    </r>
    <r>
      <rPr>
        <sz val="12"/>
        <rFont val="Times New Roman"/>
        <family val="1"/>
      </rPr>
      <t xml:space="preserve">
пиће</t>
    </r>
  </si>
  <si>
    <r>
      <t xml:space="preserve">423221
</t>
    </r>
    <r>
      <rPr>
        <sz val="12"/>
        <rFont val="Times New Roman"/>
        <family val="1"/>
      </rPr>
      <t>Услуге
одржавања
рачунара</t>
    </r>
  </si>
  <si>
    <r>
      <rPr>
        <b/>
        <sz val="12"/>
        <rFont val="Times New Roman"/>
        <family val="1"/>
      </rPr>
      <t xml:space="preserve">423599
</t>
    </r>
    <r>
      <rPr>
        <sz val="12"/>
        <rFont val="Times New Roman"/>
        <family val="1"/>
      </rPr>
      <t>Остале
стручне услуге</t>
    </r>
  </si>
  <si>
    <t>За реализацију програма Установе који су предвиђени програмом рада исте; 
Процена вредности извршена је на основу цена на тржишту.</t>
  </si>
  <si>
    <t>Ради несметаног рада Установе; 
Процена вредности извршена је на основу цена услуга на тржишту.</t>
  </si>
  <si>
    <t>Ради сигурности запослених и посетилаца Установе;
 Процена вредности извршена је на основу цена услуга на тржишту.</t>
  </si>
  <si>
    <t>Ради задовољења потреба запослених у Установи;
 Процена вредности извршена је на основу цена услуга на тржишту.</t>
  </si>
  <si>
    <t xml:space="preserve">Разлог и оправд. поједин.наб.; 
Начин утврђ.проц. вредности 
</t>
  </si>
  <si>
    <t xml:space="preserve">Планирана
средства
са ПДВ
</t>
  </si>
  <si>
    <r>
      <rPr>
        <b/>
        <sz val="12"/>
        <rFont val="Times New Roman"/>
        <family val="1"/>
      </rPr>
      <t>424221</t>
    </r>
    <r>
      <rPr>
        <sz val="12"/>
        <rFont val="Times New Roman"/>
        <family val="1"/>
      </rPr>
      <t>-
Специјализоване услуге културе</t>
    </r>
  </si>
  <si>
    <r>
      <rPr>
        <b/>
        <sz val="12"/>
        <rFont val="Times New Roman"/>
        <family val="1"/>
      </rPr>
      <t>423911</t>
    </r>
    <r>
      <rPr>
        <sz val="12"/>
        <rFont val="Times New Roman"/>
        <family val="1"/>
      </rPr>
      <t xml:space="preserve">
Остале 
опште
услуге</t>
    </r>
  </si>
  <si>
    <r>
      <rPr>
        <b/>
        <sz val="12"/>
        <rFont val="Times New Roman"/>
        <family val="1"/>
      </rPr>
      <t>426911</t>
    </r>
    <r>
      <rPr>
        <sz val="12"/>
        <rFont val="Times New Roman"/>
        <family val="1"/>
      </rPr>
      <t xml:space="preserve">
мат.за посебне
намене</t>
    </r>
  </si>
  <si>
    <t>Неопходан материјал за редовно пословање Установе; 
Процена вредности извршена је на основу цена на тржишту.</t>
  </si>
  <si>
    <r>
      <rPr>
        <b/>
        <sz val="11"/>
        <rFont val="Times New Roman"/>
        <family val="1"/>
      </rPr>
      <t>01</t>
    </r>
    <r>
      <rPr>
        <sz val="11"/>
        <rFont val="Times New Roman"/>
        <family val="1"/>
      </rPr>
      <t xml:space="preserve">
буџет</t>
    </r>
  </si>
  <si>
    <r>
      <rPr>
        <b/>
        <sz val="12"/>
        <rFont val="Times New Roman"/>
        <family val="1"/>
      </rPr>
      <t>01</t>
    </r>
    <r>
      <rPr>
        <sz val="12"/>
        <rFont val="Times New Roman"/>
        <family val="1"/>
      </rPr>
      <t xml:space="preserve">
буџет</t>
    </r>
  </si>
  <si>
    <t>Разлог и опр. набавке;  
 начин утврђ. Проц. вредн.</t>
  </si>
  <si>
    <t>Разлог и опр. набавке;  
Начин утврђ. проц. вредн.</t>
  </si>
  <si>
    <t>фебруар
децембар</t>
  </si>
  <si>
    <r>
      <rPr>
        <b/>
        <sz val="12"/>
        <rFont val="Times New Roman"/>
        <family val="1"/>
      </rPr>
      <t xml:space="preserve">01
</t>
    </r>
    <r>
      <rPr>
        <sz val="12"/>
        <rFont val="Times New Roman"/>
        <family val="1"/>
      </rPr>
      <t xml:space="preserve">буџет
</t>
    </r>
  </si>
  <si>
    <r>
      <rPr>
        <b/>
        <sz val="12"/>
        <rFont val="Times New Roman"/>
        <family val="1"/>
      </rPr>
      <t>01</t>
    </r>
    <r>
      <rPr>
        <sz val="12"/>
        <rFont val="Times New Roman"/>
        <family val="1"/>
      </rPr>
      <t xml:space="preserve">-буџет
</t>
    </r>
  </si>
  <si>
    <t>Пиће за манифестације и програме у организацији Установе предвиђене планом и програмом рада.
Процена вредности извршена је на основу цена на тржишту.</t>
  </si>
  <si>
    <t>Ради реализације програмских садржаја Установе и маркетинг стратегије; 
Процена вредности извршена је на основу цена на тржишту путем званичних интернет страница и увидом у цене у штампаријама.</t>
  </si>
  <si>
    <r>
      <rPr>
        <b/>
        <sz val="12"/>
        <rFont val="Times New Roman"/>
        <family val="1"/>
      </rPr>
      <t>423621</t>
    </r>
    <r>
      <rPr>
        <sz val="12"/>
        <rFont val="Times New Roman"/>
        <family val="1"/>
      </rPr>
      <t>-
Угостите-љске
услуге</t>
    </r>
  </si>
  <si>
    <t>децембар</t>
  </si>
  <si>
    <r>
      <rPr>
        <b/>
        <sz val="12"/>
        <rFont val="Times New Roman"/>
        <family val="1"/>
      </rPr>
      <t>423712</t>
    </r>
    <r>
      <rPr>
        <sz val="12"/>
        <rFont val="Times New Roman"/>
        <family val="1"/>
      </rPr>
      <t>-Поклони</t>
    </r>
  </si>
  <si>
    <r>
      <rPr>
        <b/>
        <sz val="12"/>
        <rFont val="Times New Roman"/>
        <family val="1"/>
      </rPr>
      <t>01</t>
    </r>
    <r>
      <rPr>
        <sz val="12"/>
        <rFont val="Times New Roman"/>
        <family val="1"/>
      </rPr>
      <t xml:space="preserve">
буџет
</t>
    </r>
  </si>
  <si>
    <t>Процењена
вредност
(укупно по годинама</t>
  </si>
  <si>
    <r>
      <rPr>
        <b/>
        <sz val="11"/>
        <rFont val="Times New Roman"/>
        <family val="1"/>
      </rPr>
      <t>426131</t>
    </r>
    <r>
      <rPr>
        <sz val="11"/>
        <rFont val="Times New Roman"/>
        <family val="1"/>
      </rPr>
      <t xml:space="preserve">
биодеко-
рација</t>
    </r>
  </si>
  <si>
    <r>
      <rPr>
        <b/>
        <sz val="11"/>
        <rFont val="Times New Roman"/>
        <family val="1"/>
      </rPr>
      <t>426311</t>
    </r>
    <r>
      <rPr>
        <sz val="11"/>
        <rFont val="Times New Roman"/>
        <family val="1"/>
      </rPr>
      <t xml:space="preserve">
Стручна
литерат.
За
потребе
запосл.</t>
    </r>
  </si>
  <si>
    <r>
      <rPr>
        <b/>
        <sz val="11"/>
        <rFont val="Times New Roman"/>
        <family val="1"/>
      </rPr>
      <t>426411</t>
    </r>
    <r>
      <rPr>
        <sz val="11"/>
        <rFont val="Times New Roman"/>
        <family val="1"/>
      </rPr>
      <t xml:space="preserve">
Гориво</t>
    </r>
  </si>
  <si>
    <t>Неопходан материјал за редовно одржавање хигијене у просторијама Установе; 
Процена вредности извршена је на основу цена на тржишту путем званичних интернет страница и у малопродајним објектима.</t>
  </si>
  <si>
    <r>
      <rPr>
        <b/>
        <sz val="12"/>
        <rFont val="Times New Roman"/>
        <family val="1"/>
      </rPr>
      <t xml:space="preserve">424911
</t>
    </r>
    <r>
      <rPr>
        <sz val="12"/>
        <rFont val="Times New Roman"/>
        <family val="1"/>
      </rPr>
      <t>Остале
стручне услуге</t>
    </r>
  </si>
  <si>
    <t>април</t>
  </si>
  <si>
    <t>мај</t>
  </si>
  <si>
    <r>
      <rPr>
        <b/>
        <sz val="12"/>
        <rFont val="Times New Roman"/>
        <family val="1"/>
      </rPr>
      <t>421626</t>
    </r>
    <r>
      <rPr>
        <sz val="12"/>
        <rFont val="Times New Roman"/>
        <family val="1"/>
      </rPr>
      <t xml:space="preserve">
Закуп 
опреме
за 
културу</t>
    </r>
  </si>
  <si>
    <t>СТАЛНИ ТРОШКОВИ
ЗАКУП ОПРЕМЕ</t>
  </si>
  <si>
    <t>Врста
посту-
пка</t>
  </si>
  <si>
    <r>
      <rPr>
        <b/>
        <sz val="11"/>
        <rFont val="Times New Roman"/>
        <family val="1"/>
      </rPr>
      <t>421513</t>
    </r>
    <r>
      <rPr>
        <sz val="12"/>
        <rFont val="Times New Roman"/>
        <family val="1"/>
      </rPr>
      <t xml:space="preserve">
Осиг.
Имовине</t>
    </r>
  </si>
  <si>
    <t>јун</t>
  </si>
  <si>
    <t>јул</t>
  </si>
  <si>
    <t>август</t>
  </si>
  <si>
    <r>
      <t xml:space="preserve">421512
</t>
    </r>
    <r>
      <rPr>
        <sz val="12"/>
        <rFont val="Times New Roman"/>
        <family val="1"/>
      </rPr>
      <t>Осигур.</t>
    </r>
    <r>
      <rPr>
        <b/>
        <sz val="12"/>
        <rFont val="Times New Roman"/>
        <family val="1"/>
      </rPr>
      <t xml:space="preserve">
</t>
    </r>
    <r>
      <rPr>
        <sz val="12"/>
        <rFont val="Times New Roman"/>
        <family val="1"/>
      </rPr>
      <t>Возила</t>
    </r>
  </si>
  <si>
    <r>
      <rPr>
        <b/>
        <sz val="12"/>
        <rFont val="Times New Roman"/>
        <family val="1"/>
      </rPr>
      <t>425222</t>
    </r>
    <r>
      <rPr>
        <sz val="12"/>
        <rFont val="Times New Roman"/>
        <family val="1"/>
      </rPr>
      <t>-
Попр.
Одрж.
рачунара</t>
    </r>
  </si>
  <si>
    <r>
      <rPr>
        <b/>
        <sz val="12"/>
        <rFont val="Times New Roman"/>
        <family val="1"/>
      </rPr>
      <t>425281</t>
    </r>
    <r>
      <rPr>
        <sz val="12"/>
        <rFont val="Times New Roman"/>
        <family val="1"/>
      </rPr>
      <t>-Одрж.
опреме за 
пр.пож. 
заштиту</t>
    </r>
  </si>
  <si>
    <r>
      <rPr>
        <b/>
        <sz val="12"/>
        <rFont val="Times New Roman"/>
        <family val="1"/>
      </rPr>
      <t>425262</t>
    </r>
    <r>
      <rPr>
        <sz val="12"/>
        <rFont val="Times New Roman"/>
        <family val="1"/>
      </rPr>
      <t>-
Попр. и 
одрж.
опр.за културу</t>
    </r>
  </si>
  <si>
    <r>
      <rPr>
        <b/>
        <sz val="12"/>
        <rFont val="Times New Roman"/>
        <family val="1"/>
      </rPr>
      <t>425219</t>
    </r>
    <r>
      <rPr>
        <sz val="12"/>
        <rFont val="Times New Roman"/>
        <family val="1"/>
      </rPr>
      <t xml:space="preserve">
Ост.Поп.
И одрж.
Аутом.</t>
    </r>
  </si>
  <si>
    <r>
      <rPr>
        <b/>
        <sz val="12"/>
        <rFont val="Times New Roman"/>
        <family val="1"/>
      </rPr>
      <t>425113</t>
    </r>
    <r>
      <rPr>
        <sz val="12"/>
        <rFont val="Times New Roman"/>
        <family val="1"/>
      </rPr>
      <t xml:space="preserve">
Moлер-ски
радови</t>
    </r>
  </si>
  <si>
    <r>
      <rPr>
        <b/>
        <sz val="12"/>
        <rFont val="Times New Roman"/>
        <family val="1"/>
      </rPr>
      <t>01</t>
    </r>
    <r>
      <rPr>
        <sz val="12"/>
        <rFont val="Times New Roman"/>
        <family val="1"/>
      </rPr>
      <t xml:space="preserve">
буџет</t>
    </r>
  </si>
  <si>
    <r>
      <rPr>
        <b/>
        <sz val="12"/>
        <rFont val="Times New Roman"/>
        <family val="1"/>
      </rPr>
      <t>512221</t>
    </r>
    <r>
      <rPr>
        <sz val="12"/>
        <rFont val="Times New Roman"/>
        <family val="1"/>
      </rPr>
      <t>-
Адм. Опрема</t>
    </r>
  </si>
  <si>
    <t xml:space="preserve"> НАБАВКЕ НА КОЈЕ СЕ ЗАКОН НЕ ПРИМЕЊУЈЕ</t>
  </si>
  <si>
    <t xml:space="preserve">Ред.
број </t>
  </si>
  <si>
    <t>септембар</t>
  </si>
  <si>
    <t>фебруар</t>
  </si>
  <si>
    <t>септембар
децембар</t>
  </si>
  <si>
    <r>
      <rPr>
        <b/>
        <sz val="12"/>
        <rFont val="Times New Roman"/>
        <family val="1"/>
      </rPr>
      <t>421523</t>
    </r>
    <r>
      <rPr>
        <sz val="12"/>
        <rFont val="Times New Roman"/>
        <family val="1"/>
      </rPr>
      <t xml:space="preserve">
Осигур.
Према
трећим
лицима
</t>
    </r>
  </si>
  <si>
    <t>Набавка је неопходна ради редовног осигурања приликом регистрације.
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</si>
  <si>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Набавка је неопходна ради осигурања возила услед крађе, уништења, несрећног случаја.
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</si>
  <si>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претходне три године.
Процена вредности је утврђена на основу процене потребне количине материјала и анализе цена из уговора из претходнe године, као и увидом у актуелне цене различитих понуђача преко интернета и малопродајних објеката.
</t>
  </si>
  <si>
    <t xml:space="preserve">фебруар
</t>
  </si>
  <si>
    <t xml:space="preserve">Фебруар
</t>
  </si>
  <si>
    <r>
      <rPr>
        <b/>
        <sz val="11"/>
        <rFont val="Times New Roman"/>
        <family val="1"/>
      </rPr>
      <t>426413</t>
    </r>
    <r>
      <rPr>
        <sz val="11"/>
        <rFont val="Times New Roman"/>
        <family val="1"/>
      </rPr>
      <t xml:space="preserve">
Мазива</t>
    </r>
  </si>
  <si>
    <r>
      <rPr>
        <b/>
        <sz val="11"/>
        <rFont val="Times New Roman"/>
        <family val="1"/>
      </rPr>
      <t>426491</t>
    </r>
    <r>
      <rPr>
        <sz val="11"/>
        <rFont val="Times New Roman"/>
        <family val="1"/>
      </rPr>
      <t xml:space="preserve">
Остали
мат.за
служб.
Возило</t>
    </r>
  </si>
  <si>
    <r>
      <rPr>
        <b/>
        <sz val="12"/>
        <rFont val="Times New Roman"/>
        <family val="1"/>
      </rPr>
      <t>426621</t>
    </r>
    <r>
      <rPr>
        <sz val="12"/>
        <rFont val="Times New Roman"/>
        <family val="1"/>
      </rPr>
      <t xml:space="preserve">
матер. за културу</t>
    </r>
  </si>
  <si>
    <r>
      <rPr>
        <b/>
        <sz val="12"/>
        <rFont val="Times New Roman"/>
        <family val="1"/>
      </rPr>
      <t>426811</t>
    </r>
    <r>
      <rPr>
        <sz val="12"/>
        <rFont val="Times New Roman"/>
        <family val="1"/>
      </rPr>
      <t xml:space="preserve">
матер. за чишћење
</t>
    </r>
  </si>
  <si>
    <t>Неопходан алат и инвентар за редовно пословање Установе; 
Процена вредности извршена је на основу цена на тржишту.</t>
  </si>
  <si>
    <r>
      <rPr>
        <b/>
        <sz val="12"/>
        <rFont val="Times New Roman"/>
        <family val="1"/>
      </rPr>
      <t>426913</t>
    </r>
    <r>
      <rPr>
        <sz val="12"/>
        <rFont val="Times New Roman"/>
        <family val="1"/>
      </rPr>
      <t xml:space="preserve">
Алат и
инвентар</t>
    </r>
  </si>
  <si>
    <r>
      <t xml:space="preserve">423291
</t>
    </r>
    <r>
      <rPr>
        <sz val="12"/>
        <rFont val="Times New Roman"/>
        <family val="1"/>
      </rPr>
      <t>Услуге
одрж.
сајта</t>
    </r>
  </si>
  <si>
    <r>
      <t xml:space="preserve">423321
</t>
    </r>
    <r>
      <rPr>
        <sz val="12"/>
        <rFont val="Times New Roman"/>
        <family val="1"/>
      </rPr>
      <t>Услуге
образ.и усавр.
Запосл.</t>
    </r>
  </si>
  <si>
    <r>
      <rPr>
        <b/>
        <sz val="12"/>
        <rFont val="Times New Roman"/>
        <family val="1"/>
      </rPr>
      <t xml:space="preserve">423419
</t>
    </r>
    <r>
      <rPr>
        <sz val="12"/>
        <rFont val="Times New Roman"/>
        <family val="1"/>
      </rPr>
      <t>остале
услуге штамп.</t>
    </r>
  </si>
  <si>
    <t>Фебруар
децембар</t>
  </si>
  <si>
    <t xml:space="preserve">март
</t>
  </si>
  <si>
    <t>Неопходни материјал за службено возило за функционисање Установе;
Процена вредности извршена је на основу цена на тржишту.</t>
  </si>
  <si>
    <r>
      <rPr>
        <b/>
        <sz val="12"/>
        <rFont val="Times New Roman"/>
        <family val="1"/>
      </rPr>
      <t>426821</t>
    </r>
    <r>
      <rPr>
        <sz val="12"/>
        <rFont val="Times New Roman"/>
        <family val="1"/>
      </rPr>
      <t xml:space="preserve">
храна</t>
    </r>
  </si>
  <si>
    <r>
      <t xml:space="preserve">423911
</t>
    </r>
    <r>
      <rPr>
        <sz val="12"/>
        <rFont val="Times New Roman"/>
        <family val="1"/>
      </rPr>
      <t>Остале 
опште
услуге</t>
    </r>
    <r>
      <rPr>
        <b/>
        <sz val="12"/>
        <rFont val="Times New Roman"/>
        <family val="1"/>
      </rPr>
      <t xml:space="preserve">
</t>
    </r>
  </si>
  <si>
    <r>
      <t xml:space="preserve">424221 </t>
    </r>
    <r>
      <rPr>
        <sz val="12"/>
        <rFont val="Times New Roman"/>
        <family val="1"/>
      </rPr>
      <t>Специјал. услуге</t>
    </r>
  </si>
  <si>
    <t xml:space="preserve">СТАЛНИ ТРОШКОВИ
</t>
  </si>
  <si>
    <t>ДОБРА -
МАТЕРИЈАЛ</t>
  </si>
  <si>
    <t xml:space="preserve">Набавка је неопходна ради осигурања посетилаца програма које организује Установа.
Процена вредности је утврђена на основу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</si>
  <si>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r>
      <t xml:space="preserve">Каско осигурање службеног возила 
</t>
    </r>
    <r>
      <rPr>
        <i/>
        <sz val="12"/>
        <rFont val="Times New Roman"/>
        <family val="1"/>
      </rPr>
      <t>Програмска класификација 1201-0001 - Функционисање Установе</t>
    </r>
  </si>
  <si>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претходних година.
Процена вредности је утврђена на основу анализе цена из уговора из претходнe године, као и увидом у актуелне цене различитих понуђача.
</t>
  </si>
  <si>
    <t>Неопходни материјал за службено возило за реализацију програма Установе;
 Процена вредности извршена је на основу анализе цена на тржишту.</t>
  </si>
  <si>
    <r>
      <t xml:space="preserve">Мазива за службено возило Опел астра 
</t>
    </r>
    <r>
      <rPr>
        <i/>
        <sz val="11"/>
        <rFont val="Times New Roman"/>
        <family val="1"/>
      </rPr>
      <t xml:space="preserve"> Програмска класификација 1201-0001 Функционисање Установе</t>
    </r>
    <r>
      <rPr>
        <sz val="11"/>
        <rFont val="Times New Roman"/>
        <family val="1"/>
      </rPr>
      <t xml:space="preserve">
ОРН: 09100000</t>
    </r>
  </si>
  <si>
    <t>Неопходни материјал за реализацију едукативне делатности Установе и несметаног рада КУД"Бор"; 
Процена вредности извршена је на основу анализе цена на тржишту.</t>
  </si>
  <si>
    <r>
      <t xml:space="preserve">Услуге одржавања сајта Установе
</t>
    </r>
    <r>
      <rPr>
        <i/>
        <sz val="12"/>
        <rFont val="Times New Roman"/>
        <family val="1"/>
      </rPr>
      <t>Програмска класификација 1201-0001 - Функционисање Установе</t>
    </r>
    <r>
      <rPr>
        <sz val="12"/>
        <rFont val="Times New Roman"/>
        <family val="1"/>
      </rPr>
      <t xml:space="preserve">
ОРН: 50312000</t>
    </r>
  </si>
  <si>
    <t>Ради унапређења рада Установе у свим сегментима неопходно је усавршавање запослених, присуство семинарима, конференцијама, Фестивалима, такмичењеима, позоришним представама, концертима и др.у организацији Министарстава, Савеза аматера Србије и других организација.
Процена вредности извршена је на основу контаката са организаторима семинара и такмичења из разних области.</t>
  </si>
  <si>
    <r>
      <t xml:space="preserve">Репрезентација: Календари, хемијске оловке и упаљачи за наредну годину
</t>
    </r>
    <r>
      <rPr>
        <i/>
        <sz val="12"/>
        <rFont val="Times New Roman"/>
        <family val="1"/>
      </rPr>
      <t>Програмска класификација 1201-0001 Функционисање Установе</t>
    </r>
  </si>
  <si>
    <t>Набавка је неопходна ради маркетинг стратегије Установе.
Процена вредности извршена је на основу анализе цена на тржишту као и анализе ове врсте трошкова у претходним годинама.</t>
  </si>
  <si>
    <t xml:space="preserve">Неопходне услуге за функционисање Установе и реализацију програмских садржаја и административних послова.
 Процена вредности извршена је на основу цена услуга на тржишту.
</t>
  </si>
  <si>
    <r>
      <t xml:space="preserve">Поправке и одржавање рачунарске опреме и снабдевање Установе са кертриџима
</t>
    </r>
    <r>
      <rPr>
        <i/>
        <sz val="12"/>
        <rFont val="Times New Roman"/>
        <family val="1"/>
      </rPr>
      <t>Програмска класификација 1201-0001 Функционисање Установе</t>
    </r>
    <r>
      <rPr>
        <sz val="12"/>
        <rFont val="Times New Roman"/>
        <family val="1"/>
      </rPr>
      <t xml:space="preserve">
ОРН: 50312000</t>
    </r>
  </si>
  <si>
    <r>
      <t xml:space="preserve">01
</t>
    </r>
    <r>
      <rPr>
        <sz val="12"/>
        <rFont val="Times New Roman"/>
        <family val="1"/>
      </rPr>
      <t>буџет</t>
    </r>
  </si>
  <si>
    <r>
      <rPr>
        <b/>
        <sz val="12"/>
        <rFont val="Times New Roman"/>
        <family val="1"/>
      </rPr>
      <t>ЈНМВ</t>
    </r>
    <r>
      <rPr>
        <sz val="12"/>
        <rFont val="Times New Roman"/>
        <family val="1"/>
      </rPr>
      <t xml:space="preserve">
8
</t>
    </r>
  </si>
  <si>
    <t>www.centarzakulturu.org.rs ; e-mail: centarzakulturu@open.telekom.rs</t>
  </si>
  <si>
    <t>Ради нормалног функционисања сајта www. centarzakulturubor.org.rs као и сходно члану 8.став3. Закона о буџетском систему("Сл.гласник РС"54/2009, 73/2010, 101/2010, 101/2011, 93/2012, 62/2013, 63/2013, 108/2013) и члана 57.став1 Закона о јавним набавкама ("Сл.гласник РС" бр. 124/2012), као и за редовно рекламирање и обавештавање о програма и активностима Установе.
Процењена вредност је утврђена на основу анализе Уговора из претходних година и на основу понуде  агенције која је и израдила сајт Установе и која га технички одржава и која има ексклузивно право.</t>
  </si>
  <si>
    <r>
      <t xml:space="preserve">Осигурање возила и приколице приликом 
регистрације
</t>
    </r>
    <r>
      <rPr>
        <i/>
        <sz val="12"/>
        <rFont val="Times New Roman"/>
        <family val="1"/>
      </rPr>
      <t>Програмска класификација 1201-0001 - Функционисање Установе</t>
    </r>
  </si>
  <si>
    <t>Члан.39
став 6.
Закона о 
јавним
набавкама</t>
  </si>
  <si>
    <r>
      <rPr>
        <b/>
        <sz val="12"/>
        <rFont val="Times New Roman"/>
        <family val="1"/>
      </rPr>
      <t>423711</t>
    </r>
    <r>
      <rPr>
        <sz val="12"/>
        <rFont val="Times New Roman"/>
        <family val="1"/>
      </rPr>
      <t xml:space="preserve">
Репрезентација</t>
    </r>
  </si>
  <si>
    <t>Награде за  манифестације које организује Установа.
Процена вредности извршена је на основу анализе цена на тржишту и на основу анализе ове врсте трошкова из претходних година.</t>
  </si>
  <si>
    <r>
      <t xml:space="preserve">Поправке и одржавање 
објекта - Зграде 
биоскопа "Звезда" - 
Радови на крову
</t>
    </r>
    <r>
      <rPr>
        <i/>
        <sz val="12"/>
        <rFont val="Times New Roman"/>
        <family val="1"/>
      </rPr>
      <t>Програмска класификација 1201-0001 Функционисање Установе</t>
    </r>
  </si>
  <si>
    <r>
      <t xml:space="preserve">Oдржавање противпожарних апарата и сигурносних камера
</t>
    </r>
    <r>
      <rPr>
        <i/>
        <sz val="12"/>
        <rFont val="Times New Roman"/>
        <family val="1"/>
      </rPr>
      <t>Програмска класификација 1201-0001 Функционисање Установе</t>
    </r>
    <r>
      <rPr>
        <sz val="12"/>
        <rFont val="Times New Roman"/>
        <family val="1"/>
      </rPr>
      <t xml:space="preserve">
ОРН: 50531000</t>
    </r>
  </si>
  <si>
    <r>
      <rPr>
        <b/>
        <sz val="12"/>
        <rFont val="Times New Roman"/>
        <family val="1"/>
      </rPr>
      <t>512211</t>
    </r>
    <r>
      <rPr>
        <sz val="12"/>
        <rFont val="Times New Roman"/>
        <family val="1"/>
      </rPr>
      <t xml:space="preserve">
Намештај</t>
    </r>
  </si>
  <si>
    <r>
      <rPr>
        <b/>
        <sz val="11"/>
        <rFont val="Times New Roman"/>
        <family val="1"/>
      </rPr>
      <t>01</t>
    </r>
    <r>
      <rPr>
        <sz val="11"/>
        <rFont val="Times New Roman"/>
        <family val="1"/>
      </rPr>
      <t xml:space="preserve">
буџет</t>
    </r>
  </si>
  <si>
    <r>
      <rPr>
        <b/>
        <sz val="12"/>
        <rFont val="Times New Roman"/>
        <family val="1"/>
      </rPr>
      <t>421521</t>
    </r>
    <r>
      <rPr>
        <sz val="12"/>
        <rFont val="Times New Roman"/>
        <family val="1"/>
      </rPr>
      <t xml:space="preserve">
осиг.
Запосл.</t>
    </r>
  </si>
  <si>
    <r>
      <rPr>
        <b/>
        <sz val="12"/>
        <rFont val="Times New Roman"/>
        <family val="1"/>
      </rPr>
      <t>421522</t>
    </r>
    <r>
      <rPr>
        <sz val="12"/>
        <rFont val="Times New Roman"/>
        <family val="1"/>
      </rPr>
      <t xml:space="preserve">
осиг.
Запосл.</t>
    </r>
  </si>
  <si>
    <r>
      <rPr>
        <sz val="11"/>
        <rFont val="Times New Roman"/>
        <family val="1"/>
      </rPr>
      <t>фебруар</t>
    </r>
    <r>
      <rPr>
        <sz val="11"/>
        <color indexed="53"/>
        <rFont val="Times New Roman"/>
        <family val="1"/>
      </rPr>
      <t xml:space="preserve">
</t>
    </r>
  </si>
  <si>
    <r>
      <t xml:space="preserve">Остали материјали  за службено возило Опел астра </t>
    </r>
    <r>
      <rPr>
        <i/>
        <sz val="11"/>
        <rFont val="Times New Roman"/>
        <family val="1"/>
      </rPr>
      <t>Програмска класификација 1201-0001 Функционисање Установе</t>
    </r>
    <r>
      <rPr>
        <sz val="11"/>
        <rFont val="Times New Roman"/>
        <family val="1"/>
      </rPr>
      <t xml:space="preserve">
ОРН: 09100000</t>
    </r>
  </si>
  <si>
    <t xml:space="preserve">Неопходно одржавања рачунарске опреме и програма за књиговодство, учитавање података за регистар запослених у складу са чланом 8.став3. Закона о буџетском систему("Сл.гласник РС"54/2009, 73/2010, 101/2010, 101/2011, 93/2012, 62/2013, 63/2013, 108/2013)  57а Закона о буџетском систему ("Сл.гласник РС", бр. 54/2009, 73/2010, 101/2010, 101/2011, 93/2012, 62/2013, 63/2013и 108/2013) и учитавање података за елетронску пореску пријаву сходно члану 41. Закона о изменама и допунама Закона о пореском поступку и пореској администрацији („Службени гласник РС”, бр. 80/02, 84/02-исправка, 23/03-исправка, 70/03, 55/04, 61/05, 85/05-др. закон, 62/06-др. закон, 61/07, 20/09, 72/09-др. закон, 53/10, 101/11, 2/12-исправка, 93/12 и 47/13).
Процена вредности извршена је на основу анализе Уговора из претходне године и на основу понуде доо који је израдио књиговодствени програм на који има ексклузивно право 
</t>
  </si>
  <si>
    <r>
      <t xml:space="preserve">Уговор са Агенцијом за одржавање хигијене у пословном простору у згради Музичке школе и биоскопу "Звезда". Преузете обавезе 19.900,00 динара са ПДВ
</t>
    </r>
    <r>
      <rPr>
        <i/>
        <sz val="12"/>
        <rFont val="Times New Roman"/>
        <family val="1"/>
      </rPr>
      <t>Програмска класификација 1201-0001 - Функционисање Установе</t>
    </r>
  </si>
  <si>
    <r>
      <rPr>
        <b/>
        <sz val="12"/>
        <rFont val="Times New Roman"/>
        <family val="1"/>
      </rPr>
      <t>423441-</t>
    </r>
    <r>
      <rPr>
        <sz val="12"/>
        <rFont val="Times New Roman"/>
        <family val="1"/>
      </rPr>
      <t>медијске услуге радија и телевизије</t>
    </r>
  </si>
  <si>
    <r>
      <t xml:space="preserve">Уговор са израду костима за позоришне представе драмског студиа Установе
</t>
    </r>
    <r>
      <rPr>
        <i/>
        <sz val="12"/>
        <rFont val="Times New Roman"/>
        <family val="1"/>
      </rPr>
      <t>Програмска класификација 1201-0002Јачање културне продукције и уметничког стваралаштва</t>
    </r>
  </si>
  <si>
    <r>
      <t xml:space="preserve">Уговор са израду сценографије  за програме Установе 
</t>
    </r>
    <r>
      <rPr>
        <i/>
        <sz val="12"/>
        <rFont val="Times New Roman"/>
        <family val="1"/>
      </rPr>
      <t>Програмска класификација 1201-0002  Јачање културне продукције и уметничког стваралаштва</t>
    </r>
  </si>
  <si>
    <t>За реализацију програмских активности Установе које су предвиђене Планом и програмом рада број 164-I/2016 од 20.07.2016.године. 
 Процена вредности извршена је на основу анализе цена услуга на тржишту.</t>
  </si>
  <si>
    <r>
      <t xml:space="preserve">Израда ношњи и опанака за школу фолклора
</t>
    </r>
    <r>
      <rPr>
        <i/>
        <sz val="12"/>
        <rFont val="Times New Roman"/>
        <family val="1"/>
      </rPr>
      <t>Програмска класификација 1201-0002 - Јачање културне продукције и уметничког стваралаштва</t>
    </r>
  </si>
  <si>
    <r>
      <t xml:space="preserve">Услуге културе
</t>
    </r>
    <r>
      <rPr>
        <i/>
        <sz val="12"/>
        <rFont val="Times New Roman"/>
        <family val="1"/>
      </rPr>
      <t xml:space="preserve">Програмска класификација 1201-0001 Функционисање Установе
</t>
    </r>
  </si>
  <si>
    <t>март</t>
  </si>
  <si>
    <t>За несметани рад Установе које су предвиђене Планом и програмом рада број 164-I/2016 од 20.07.2016.године,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</si>
  <si>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r>
      <t xml:space="preserve">Уговор за едукацију полазника градског хора
</t>
    </r>
    <r>
      <rPr>
        <i/>
        <sz val="12"/>
        <rFont val="Times New Roman"/>
        <family val="1"/>
      </rPr>
      <t>Програмска класификација 1201-0002 Јачање културне продукције и уметничког стваралаштва</t>
    </r>
  </si>
  <si>
    <r>
      <t xml:space="preserve">Уговор за радионицу етно певања 
</t>
    </r>
    <r>
      <rPr>
        <i/>
        <sz val="12"/>
        <rFont val="Times New Roman"/>
        <family val="1"/>
      </rPr>
      <t>Програмска класификација 1201-0002  Јачање културне продукције и уметничког стваралаштва</t>
    </r>
  </si>
  <si>
    <r>
      <t xml:space="preserve">Материјал за хигијену </t>
    </r>
    <r>
      <rPr>
        <i/>
        <sz val="12"/>
        <rFont val="Times New Roman"/>
        <family val="1"/>
      </rPr>
      <t>Програмска класификација 1201-0001 - Функционисање Установе</t>
    </r>
    <r>
      <rPr>
        <sz val="12"/>
        <rFont val="Times New Roman"/>
        <family val="1"/>
      </rPr>
      <t xml:space="preserve">
ОРН: 24000000</t>
    </r>
  </si>
  <si>
    <r>
      <t xml:space="preserve">Материјал за посебне намене
</t>
    </r>
    <r>
      <rPr>
        <i/>
        <sz val="12"/>
        <rFont val="Times New Roman"/>
        <family val="1"/>
      </rPr>
      <t>Програмска класификација 1201-0001 - Функционисање Установе</t>
    </r>
    <r>
      <rPr>
        <sz val="12"/>
        <rFont val="Times New Roman"/>
        <family val="1"/>
      </rPr>
      <t xml:space="preserve">
ОРН: 31000000</t>
    </r>
  </si>
  <si>
    <r>
      <rPr>
        <b/>
        <sz val="12"/>
        <rFont val="Times New Roman"/>
        <family val="1"/>
      </rPr>
      <t>425114</t>
    </r>
    <r>
      <rPr>
        <sz val="12"/>
        <rFont val="Times New Roman"/>
        <family val="1"/>
      </rPr>
      <t xml:space="preserve">
Радови на крову</t>
    </r>
  </si>
  <si>
    <r>
      <t xml:space="preserve">Канцeларијски материјал:
</t>
    </r>
    <r>
      <rPr>
        <i/>
        <sz val="11"/>
        <rFont val="Times New Roman"/>
        <family val="1"/>
      </rPr>
      <t xml:space="preserve">Програмска класификација 1201-0001 - Функционисање Установe </t>
    </r>
    <r>
      <rPr>
        <sz val="11"/>
        <rFont val="Times New Roman"/>
        <family val="1"/>
      </rPr>
      <t>ОРН: 30192000</t>
    </r>
  </si>
  <si>
    <r>
      <rPr>
        <b/>
        <sz val="12"/>
        <rFont val="Times New Roman"/>
        <family val="1"/>
      </rPr>
      <t>04</t>
    </r>
    <r>
      <rPr>
        <sz val="12"/>
        <rFont val="Times New Roman"/>
        <family val="1"/>
      </rPr>
      <t xml:space="preserve">
сопствени приходи
</t>
    </r>
  </si>
  <si>
    <t xml:space="preserve">04
сопствени приходи
</t>
  </si>
  <si>
    <r>
      <t xml:space="preserve">Концерти  поп, рок, џез, блуз,world music, етно, народне, староградске, трубачи и остале  врсте музике ради задовољења културних потреба грађана: 328.000,00 са ПДВ, 
</t>
    </r>
    <r>
      <rPr>
        <i/>
        <sz val="12"/>
        <rFont val="Times New Roman"/>
        <family val="1"/>
      </rPr>
      <t>Програмска класификација 1201-0002 Јачање културне продукције и уметничког сваралаштва</t>
    </r>
    <r>
      <rPr>
        <sz val="12"/>
        <rFont val="Times New Roman"/>
        <family val="1"/>
      </rPr>
      <t xml:space="preserve">
ОРН: 92312100</t>
    </r>
  </si>
  <si>
    <t>Набавка се спроводи ради реализације гостујућих програмских садржаја утврђених Планом и програмом рада Установе број 164-I/2016 od 20.07.2016.године, а у складу са чланом 8.тачка 6 и тачка 11. Закона о култури ("Сл.гласник РС" 72/2009)  одобрени Одлуком о буџету општине Бор за 2016. годину број 400-225/2016-I ("Сл.лист општине Бор" бр. 22/2016) и Одлуке о измени и допуни Одлуке о буџету општине Бор за 2017. годину, број 400-109/2017-I.
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t>
  </si>
  <si>
    <t>Набавка се спроводи ради несметаног рада Установе на основу Одлуке о измени и допуни Одлуке о буџету општине Бор за 2017. годину, број 400-109/2017-I.
Процена вредности извршена је на основу цена услуга на тржишту.</t>
  </si>
  <si>
    <t xml:space="preserve">октобар
</t>
  </si>
  <si>
    <t>октобар
децембар</t>
  </si>
  <si>
    <r>
      <rPr>
        <b/>
        <sz val="12"/>
        <rFont val="Times New Roman"/>
        <family val="1"/>
      </rPr>
      <t>07</t>
    </r>
    <r>
      <rPr>
        <sz val="12"/>
        <rFont val="Times New Roman"/>
        <family val="1"/>
      </rPr>
      <t xml:space="preserve">
трансфери од дугог нивоа власти</t>
    </r>
  </si>
  <si>
    <r>
      <t xml:space="preserve">423599 </t>
    </r>
    <r>
      <rPr>
        <sz val="12"/>
        <rFont val="Times New Roman"/>
        <family val="1"/>
      </rPr>
      <t>Остале стручне услуге</t>
    </r>
  </si>
  <si>
    <r>
      <t xml:space="preserve">      </t>
    </r>
    <r>
      <rPr>
        <b/>
        <sz val="12"/>
        <rFont val="Times New Roman"/>
        <family val="1"/>
      </rPr>
      <t>01</t>
    </r>
    <r>
      <rPr>
        <sz val="12"/>
        <rFont val="Times New Roman"/>
        <family val="1"/>
      </rPr>
      <t xml:space="preserve">
    буџет</t>
    </r>
  </si>
  <si>
    <t xml:space="preserve">  Новембар</t>
  </si>
  <si>
    <t xml:space="preserve">   Новембар</t>
  </si>
  <si>
    <r>
      <rPr>
        <b/>
        <sz val="12"/>
        <rFont val="Times New Roman"/>
        <family val="1"/>
      </rPr>
      <t>423712</t>
    </r>
    <r>
      <rPr>
        <sz val="12"/>
        <rFont val="Times New Roman"/>
        <family val="1"/>
      </rPr>
      <t xml:space="preserve">
Поклони</t>
    </r>
  </si>
  <si>
    <t xml:space="preserve">Децембар
</t>
  </si>
  <si>
    <t xml:space="preserve">ЈНМВ
</t>
  </si>
  <si>
    <r>
      <t>424221</t>
    </r>
    <r>
      <rPr>
        <sz val="12"/>
        <rFont val="Times New Roman"/>
        <family val="1"/>
      </rPr>
      <t xml:space="preserve"> Услуге културе</t>
    </r>
  </si>
  <si>
    <r>
      <t xml:space="preserve">424221 </t>
    </r>
    <r>
      <rPr>
        <sz val="12"/>
        <rFont val="Times New Roman"/>
        <family val="1"/>
      </rPr>
      <t>Услуге културе</t>
    </r>
  </si>
  <si>
    <r>
      <rPr>
        <b/>
        <sz val="12"/>
        <rFont val="Times New Roman"/>
        <family val="1"/>
      </rPr>
      <t xml:space="preserve">Партија 03. </t>
    </r>
    <r>
      <rPr>
        <sz val="12"/>
        <rFont val="Times New Roman"/>
        <family val="1"/>
      </rPr>
      <t xml:space="preserve">Фестивал Влашке изворне песме (сендвичи за учеснике): 40.000,00 са ПДВ
</t>
    </r>
    <r>
      <rPr>
        <b/>
        <sz val="12"/>
        <rFont val="Times New Roman"/>
        <family val="1"/>
      </rPr>
      <t xml:space="preserve">Партија 04. </t>
    </r>
    <r>
      <rPr>
        <sz val="12"/>
        <rFont val="Times New Roman"/>
        <family val="1"/>
      </rPr>
      <t>Дан матерњег језика (слане и слатке грицкалице и др): 20.000,00 са ПДВ</t>
    </r>
    <r>
      <rPr>
        <b/>
        <sz val="12"/>
        <rFont val="Times New Roman"/>
        <family val="1"/>
      </rPr>
      <t xml:space="preserve">
Партија 05.</t>
    </r>
    <r>
      <rPr>
        <sz val="12"/>
        <rFont val="Times New Roman"/>
        <family val="1"/>
      </rPr>
      <t xml:space="preserve"> Гостујуће позоришне представе: слане и слатке грицкалице и др: 40.000,00 са ПДВ
Сендвичи: 30.000,00 са ПДВ                             </t>
    </r>
    <r>
      <rPr>
        <b/>
        <sz val="12"/>
        <rFont val="Times New Roman"/>
        <family val="1"/>
      </rPr>
      <t xml:space="preserve">Партија 06. </t>
    </r>
    <r>
      <rPr>
        <sz val="12"/>
        <rFont val="Times New Roman"/>
        <family val="1"/>
      </rPr>
      <t xml:space="preserve">Концерти: слане и слатке грицкалице и др. 32.600,00 са ПДВ-ом    Сендвичи: 20.000,00 са ПДВ-ом
</t>
    </r>
    <r>
      <rPr>
        <b/>
        <sz val="12"/>
        <rFont val="Times New Roman"/>
        <family val="1"/>
      </rPr>
      <t>Партија 07.</t>
    </r>
    <r>
      <rPr>
        <sz val="12"/>
        <rFont val="Times New Roman"/>
        <family val="1"/>
      </rPr>
      <t xml:space="preserve"> Активности КУД"Бор": сендвичи: 30.000,00 са ПДВ и грицкалице 20.000,00 са ПДВ
</t>
    </r>
  </si>
  <si>
    <t>Набавка се спроводи ради несметаног рада Установе на основу Одлуке о буџету општине Бор за 2018. годину, број 400-274/2017-I.
Процена вредности извршена је на основу цена услуга на тржишту.</t>
  </si>
  <si>
    <r>
      <t xml:space="preserve">Опрема за културу - бас бинови за звучнике и бубице-микрофони                     </t>
    </r>
    <r>
      <rPr>
        <i/>
        <sz val="12"/>
        <rFont val="Times New Roman"/>
        <family val="1"/>
      </rPr>
      <t>Програмска класификација 1201-0001 Функционисање установе</t>
    </r>
  </si>
  <si>
    <t>512631
Опрема за културу</t>
  </si>
  <si>
    <t>ЈНМВ</t>
  </si>
  <si>
    <r>
      <t xml:space="preserve">Осигурање према трећим лицима - посетиоцима културних дешавања у организацији Установе
</t>
    </r>
    <r>
      <rPr>
        <i/>
        <sz val="12"/>
        <rFont val="Times New Roman"/>
        <family val="1"/>
      </rPr>
      <t>Програмска класификација 1201-0002 - Јачање културне продукције и уметничког стваралаштва</t>
    </r>
  </si>
  <si>
    <r>
      <rPr>
        <b/>
        <sz val="11"/>
        <rFont val="Times New Roman"/>
        <family val="1"/>
      </rPr>
      <t>426111</t>
    </r>
    <r>
      <rPr>
        <sz val="11"/>
        <rFont val="Times New Roman"/>
        <family val="1"/>
      </rPr>
      <t xml:space="preserve">
канцелариј
ски
материјал</t>
    </r>
  </si>
  <si>
    <t>За реализацију програмских активности Установе које су предвиђене Планом и програмом рада број 157-I/2017 од 18.08.2017.године,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</si>
  <si>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t xml:space="preserve">За реализацију програмских активности Установе које су предвиђене Планом и програмом рада број 157-I/2017 од 18.08.2017.године, а обзиром да Установа нема систематизовано радно место које је неопходно за реализацију наведене активности и сходно члану 8. тачка 6., чл.6. тачке 12,16 и 19. Закона о култури ("Сл.гл.РС" 72/2009). 
Процењена вредност утврђена је на основу анализи цена на тржишту за наведене услуге. </t>
  </si>
  <si>
    <t>За несметани рад Установе које су предвиђене Планом и програмом рада број 157-I/2017од 18.08.2017.године.
 Процена вредности извршена је на основу анализе цена услуга на тржишту.</t>
  </si>
  <si>
    <t>За несметан рад КУД"Бор" предвиђено Планом и програмом рада број 157-I/2017 од 18.08.2017.године. 
Процена вредности извршена је на основу анализе цена услуга на тржишту.</t>
  </si>
  <si>
    <r>
      <t xml:space="preserve">Путни трошкови за учеснике - извођаче Фестивала влашке изворне песме 50.000,00 уз обрачун од 1.1904762 са нормираним трошковима од 20% ;  </t>
    </r>
    <r>
      <rPr>
        <i/>
        <sz val="12"/>
        <rFont val="Times New Roman"/>
        <family val="1"/>
      </rPr>
      <t>Програмска класификација 1201-0002 - Јачање културне продукције и уметничког стваралаштва</t>
    </r>
  </si>
  <si>
    <r>
      <rPr>
        <b/>
        <sz val="11"/>
        <rFont val="Times New Roman"/>
        <family val="1"/>
      </rPr>
      <t>421414</t>
    </r>
    <r>
      <rPr>
        <sz val="12"/>
        <rFont val="Times New Roman"/>
        <family val="1"/>
      </rPr>
      <t xml:space="preserve">
Услуге мобилног телефона</t>
    </r>
  </si>
  <si>
    <t>јул
децембар</t>
  </si>
  <si>
    <r>
      <rPr>
        <b/>
        <sz val="11"/>
        <rFont val="Times New Roman"/>
        <family val="1"/>
      </rPr>
      <t>421511</t>
    </r>
    <r>
      <rPr>
        <sz val="12"/>
        <rFont val="Times New Roman"/>
        <family val="1"/>
      </rPr>
      <t xml:space="preserve">
Осиг.
Имовине</t>
    </r>
  </si>
  <si>
    <r>
      <rPr>
        <sz val="9"/>
        <rFont val="Times New Roman"/>
        <family val="1"/>
      </rPr>
      <t>пр.об.30.745,53
н.об.40.254,47</t>
    </r>
    <r>
      <rPr>
        <sz val="12"/>
        <rFont val="Times New Roman"/>
        <family val="1"/>
      </rPr>
      <t xml:space="preserve">
___________
</t>
    </r>
    <r>
      <rPr>
        <b/>
        <sz val="12"/>
        <rFont val="Times New Roman"/>
        <family val="1"/>
      </rPr>
      <t>71.000</t>
    </r>
  </si>
  <si>
    <r>
      <rPr>
        <sz val="12"/>
        <rFont val="Times New Roman"/>
        <family val="1"/>
      </rPr>
      <t xml:space="preserve">Осигурање запослених у случају несреће на раду
преузете обавезе - 20.475,00
обавеза новог осигурања од септембра 2018 - 7.525,00
</t>
    </r>
    <r>
      <rPr>
        <i/>
        <sz val="12"/>
        <rFont val="Times New Roman"/>
        <family val="1"/>
      </rPr>
      <t>Програмска класификација 1201-0001 - Функционисање Установе</t>
    </r>
    <r>
      <rPr>
        <sz val="12"/>
        <color indexed="10"/>
        <rFont val="Times New Roman"/>
        <family val="1"/>
      </rPr>
      <t xml:space="preserve">
</t>
    </r>
  </si>
  <si>
    <r>
      <rPr>
        <sz val="9"/>
        <rFont val="Times New Roman"/>
        <family val="1"/>
      </rPr>
      <t>пр.об.20.475,00
н.об.7.525,00</t>
    </r>
    <r>
      <rPr>
        <sz val="12"/>
        <rFont val="Times New Roman"/>
        <family val="1"/>
      </rPr>
      <t xml:space="preserve">
___________
</t>
    </r>
    <r>
      <rPr>
        <b/>
        <sz val="12"/>
        <rFont val="Times New Roman"/>
        <family val="1"/>
      </rPr>
      <t>28.000</t>
    </r>
  </si>
  <si>
    <r>
      <t xml:space="preserve">пр.об.20.790,00
н.об.7.210,00
___________
</t>
    </r>
    <r>
      <rPr>
        <b/>
        <sz val="9"/>
        <rFont val="Times New Roman"/>
        <family val="1"/>
      </rPr>
      <t>28.000</t>
    </r>
  </si>
  <si>
    <r>
      <t xml:space="preserve">Здравствено осигурање запослених 
преузете обавезе - 20.790,00
обавеза новог осигурања од септембра 2018 - 7.210,00
</t>
    </r>
    <r>
      <rPr>
        <i/>
        <sz val="12"/>
        <rFont val="Times New Roman"/>
        <family val="1"/>
      </rPr>
      <t>Програмска класификација 1201-0001 - Функционисање Установе</t>
    </r>
    <r>
      <rPr>
        <sz val="12"/>
        <rFont val="Times New Roman"/>
        <family val="1"/>
      </rPr>
      <t xml:space="preserve">
</t>
    </r>
  </si>
  <si>
    <t>септембар
септембар 2019.</t>
  </si>
  <si>
    <t xml:space="preserve">Набавка је неопходна ради континуираног осигурања запослених од несреће на раду.Уговор са преузетим обавезама траје до септембра 2018.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као и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</si>
  <si>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t>Март</t>
  </si>
  <si>
    <t>март
децембар</t>
  </si>
  <si>
    <t>Септембар</t>
  </si>
  <si>
    <t>За несметану реализацију Фестивала Влашке изворне песме 2018.године предвиђено Планом и програмом рада број 157-I/2017 од 18.08.2017.године. 
Процена вредности извршена је на основу анализе цена услуга на тржишту.</t>
  </si>
  <si>
    <r>
      <t xml:space="preserve">Поправке и одржавање 
објекта - пословне просторије Установе - 
молерски радови
</t>
    </r>
    <r>
      <rPr>
        <i/>
        <sz val="12"/>
        <rFont val="Times New Roman"/>
        <family val="1"/>
      </rPr>
      <t>Програмска класификација 1201-0001 Функционисање Установе</t>
    </r>
  </si>
  <si>
    <t>април
децембар</t>
  </si>
  <si>
    <r>
      <t xml:space="preserve">Текуће поправке и одржавање 
објекта - пословне просторије Установе - 
</t>
    </r>
    <r>
      <rPr>
        <i/>
        <sz val="12"/>
        <rFont val="Times New Roman"/>
        <family val="1"/>
      </rPr>
      <t>Програмска класификација 1201-0001 Функционисање Установе</t>
    </r>
  </si>
  <si>
    <r>
      <rPr>
        <b/>
        <sz val="12"/>
        <rFont val="Times New Roman"/>
        <family val="1"/>
      </rPr>
      <t>425191</t>
    </r>
    <r>
      <rPr>
        <sz val="12"/>
        <rFont val="Times New Roman"/>
        <family val="1"/>
      </rPr>
      <t xml:space="preserve">
</t>
    </r>
    <r>
      <rPr>
        <sz val="10"/>
        <rFont val="Times New Roman"/>
        <family val="1"/>
      </rPr>
      <t>Текуће пор.и одрж. Осталих објеката</t>
    </r>
  </si>
  <si>
    <t>Набавка је неопходна ради обавезног годишњег сервиса службеног возила.
Процена вредности извршена је на основу цена услуга на тржишту.</t>
  </si>
  <si>
    <r>
      <rPr>
        <i/>
        <sz val="12"/>
        <rFont val="Times New Roman"/>
        <family val="1"/>
      </rPr>
      <t>Програмска класификација 1201-0001 Функционисање Установе</t>
    </r>
    <r>
      <rPr>
        <sz val="12"/>
        <rFont val="Times New Roman"/>
        <family val="1"/>
      </rPr>
      <t xml:space="preserve">
Попр. и одржавање опреме за култ. – озвучење и расвета и апарати у биоск.у и згради муз.школе на сцени и у сали и опреме за пуштање филмова 
ОРН: 50300000</t>
    </r>
  </si>
  <si>
    <r>
      <rPr>
        <b/>
        <sz val="12"/>
        <rFont val="Times New Roman"/>
        <family val="1"/>
      </rPr>
      <t>512212</t>
    </r>
    <r>
      <rPr>
        <sz val="12"/>
        <rFont val="Times New Roman"/>
        <family val="1"/>
      </rPr>
      <t xml:space="preserve">
</t>
    </r>
    <r>
      <rPr>
        <sz val="11"/>
        <rFont val="Times New Roman"/>
        <family val="1"/>
      </rPr>
      <t>Уградна опрема</t>
    </r>
  </si>
  <si>
    <r>
      <t xml:space="preserve">Уградна опрема - клима уређаји                   </t>
    </r>
    <r>
      <rPr>
        <i/>
        <sz val="12"/>
        <rFont val="Times New Roman"/>
        <family val="1"/>
      </rPr>
      <t>Програмска класификација 1201-0001 Функционисање установе</t>
    </r>
  </si>
  <si>
    <r>
      <t xml:space="preserve">Административна Опрема - рачунари
</t>
    </r>
    <r>
      <rPr>
        <i/>
        <sz val="12"/>
        <rFont val="Times New Roman"/>
        <family val="1"/>
      </rPr>
      <t>Програмска класификација 1201-0001 Функционисање Установе</t>
    </r>
    <r>
      <rPr>
        <sz val="12"/>
        <rFont val="Times New Roman"/>
        <family val="1"/>
      </rPr>
      <t xml:space="preserve">
ОРН: 30000000</t>
    </r>
  </si>
  <si>
    <r>
      <t xml:space="preserve">Административна Опрема - штампачи
</t>
    </r>
    <r>
      <rPr>
        <i/>
        <sz val="12"/>
        <rFont val="Times New Roman"/>
        <family val="1"/>
      </rPr>
      <t>Програмска класификација 1201-0001 Функционисање Установе</t>
    </r>
    <r>
      <rPr>
        <sz val="12"/>
        <rFont val="Times New Roman"/>
        <family val="1"/>
      </rPr>
      <t xml:space="preserve">
ОРН: 30000000</t>
    </r>
  </si>
  <si>
    <r>
      <rPr>
        <b/>
        <sz val="12"/>
        <rFont val="Times New Roman"/>
        <family val="1"/>
      </rPr>
      <t>512222</t>
    </r>
    <r>
      <rPr>
        <sz val="12"/>
        <rFont val="Times New Roman"/>
        <family val="1"/>
      </rPr>
      <t xml:space="preserve">-
</t>
    </r>
    <r>
      <rPr>
        <sz val="11"/>
        <rFont val="Times New Roman"/>
        <family val="1"/>
      </rPr>
      <t>Штампачи</t>
    </r>
  </si>
  <si>
    <r>
      <rPr>
        <b/>
        <sz val="12"/>
        <rFont val="Times New Roman"/>
        <family val="1"/>
      </rPr>
      <t>512631</t>
    </r>
    <r>
      <rPr>
        <sz val="12"/>
        <rFont val="Times New Roman"/>
        <family val="1"/>
      </rPr>
      <t>-
Опрема за културу</t>
    </r>
  </si>
  <si>
    <t>Ради несметаног функционисања у Установе;
 Процена вредности извршена је на основу цена услуга на тржишту.</t>
  </si>
  <si>
    <r>
      <t xml:space="preserve">Остале специјализоване услуге - Професионално снимање представа Драмског студија Установе </t>
    </r>
    <r>
      <rPr>
        <i/>
        <sz val="12"/>
        <rFont val="Times New Roman"/>
        <family val="1"/>
      </rPr>
      <t>Програмска класификација 1201-0002-Јачање културне продукције и уметничког стваралаштва</t>
    </r>
  </si>
  <si>
    <r>
      <t xml:space="preserve">424351
</t>
    </r>
    <r>
      <rPr>
        <sz val="12"/>
        <rFont val="Times New Roman"/>
        <family val="1"/>
      </rPr>
      <t>Медицинске услуге</t>
    </r>
  </si>
  <si>
    <t>август
децембар</t>
  </si>
  <si>
    <r>
      <t xml:space="preserve">04
</t>
    </r>
    <r>
      <rPr>
        <sz val="12"/>
        <rFont val="Times New Roman"/>
        <family val="1"/>
      </rPr>
      <t>сопствени приходи</t>
    </r>
    <r>
      <rPr>
        <b/>
        <sz val="12"/>
        <rFont val="Times New Roman"/>
        <family val="1"/>
      </rPr>
      <t xml:space="preserve">
</t>
    </r>
  </si>
  <si>
    <t>Неопходни материјал за реализацију едукативне делатности Установе и несметаног рада Драмског студиа Установе 
Процена вредности извршена је на основу анализе цена на тржишту.</t>
  </si>
  <si>
    <r>
      <rPr>
        <b/>
        <sz val="12"/>
        <rFont val="Times New Roman"/>
        <family val="1"/>
      </rPr>
      <t>425117</t>
    </r>
    <r>
      <rPr>
        <sz val="12"/>
        <rFont val="Times New Roman"/>
        <family val="1"/>
      </rPr>
      <t xml:space="preserve">
Електричне инсталације</t>
    </r>
  </si>
  <si>
    <r>
      <t xml:space="preserve">Поправке и одржавање 
објекта - зграда биоскопа Звезда - радови на електо инсталацијама
</t>
    </r>
    <r>
      <rPr>
        <i/>
        <sz val="12"/>
        <rFont val="Times New Roman"/>
        <family val="1"/>
      </rPr>
      <t>Програмска класификација 1201-0001 Функционисање Установе</t>
    </r>
  </si>
  <si>
    <r>
      <t>Уговор за стручно оцењивање и то:
П</t>
    </r>
    <r>
      <rPr>
        <i/>
        <sz val="12"/>
        <rFont val="Times New Roman"/>
        <family val="1"/>
      </rPr>
      <t>рограмска класификација П9 -14. Фестивал влашке изворне песме</t>
    </r>
    <r>
      <rPr>
        <sz val="12"/>
        <rFont val="Times New Roman"/>
        <family val="1"/>
      </rPr>
      <t xml:space="preserve">
1. Оцењивање аутентичности извођења влашке песме - 30.000
</t>
    </r>
  </si>
  <si>
    <r>
      <t xml:space="preserve">Награде: </t>
    </r>
    <r>
      <rPr>
        <i/>
        <sz val="12"/>
        <rFont val="Times New Roman"/>
        <family val="1"/>
      </rPr>
      <t xml:space="preserve">Пројекат 9 - Фестивал влашке изворне песме </t>
    </r>
    <r>
      <rPr>
        <sz val="12"/>
        <rFont val="Times New Roman"/>
        <family val="1"/>
      </rPr>
      <t xml:space="preserve">Награде за Фестивал (прва три места у две категорије) - новчане награде 20.400,00 бруто
</t>
    </r>
  </si>
  <si>
    <t>Новембар</t>
  </si>
  <si>
    <r>
      <rPr>
        <b/>
        <sz val="12"/>
        <rFont val="Times New Roman"/>
        <family val="1"/>
      </rPr>
      <t xml:space="preserve">423712 </t>
    </r>
    <r>
      <rPr>
        <sz val="12"/>
        <rFont val="Times New Roman"/>
        <family val="1"/>
      </rPr>
      <t>Поклони</t>
    </r>
  </si>
  <si>
    <t>За несметани рад Установе и реализацију програмских садржаја  обзиром да Установа не поседује бину и опрему за ову врсту програма.
Процењена вредност утврђена је на основу анализе цена на тржишту.</t>
  </si>
  <si>
    <r>
      <t xml:space="preserve">Гостујуће позоришне представе реномираних позоришних кућа, а ради задовољења културних потреба грађана Бора 3.000.000,00 са ПДВ и Борско културно лето-представе 250.000,00 са ПДВ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ОРН: 92312110</t>
    </r>
  </si>
  <si>
    <r>
      <t xml:space="preserve">Материјал -храна, набавка обликована по партијама: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t>
    </r>
    <r>
      <rPr>
        <b/>
        <sz val="12"/>
        <rFont val="Times New Roman"/>
        <family val="1"/>
      </rPr>
      <t>Партија 01</t>
    </r>
    <r>
      <rPr>
        <sz val="12"/>
        <rFont val="Times New Roman"/>
        <family val="1"/>
      </rPr>
      <t xml:space="preserve">.Храна за учеснике манифестације сусрети села (храна на терену на месту одржавања): 300.000,00 са ПДВ
</t>
    </r>
    <r>
      <rPr>
        <b/>
        <sz val="12"/>
        <rFont val="Times New Roman"/>
        <family val="1"/>
      </rPr>
      <t>Партија 02</t>
    </r>
    <r>
      <rPr>
        <sz val="12"/>
        <rFont val="Times New Roman"/>
        <family val="1"/>
      </rPr>
      <t xml:space="preserve">.Храна за учеснике сабора и фестивала- сабор у Слатини (храна на терену на месту одржавања): 50.000,00 са ПДВ
</t>
    </r>
  </si>
  <si>
    <t xml:space="preserve">фебруар
децембар </t>
  </si>
  <si>
    <r>
      <rPr>
        <i/>
        <sz val="12"/>
        <rFont val="Times New Roman"/>
        <family val="1"/>
      </rPr>
      <t xml:space="preserve">Програмска класификација 1201-0002 - Јачање културне продукције и уметничког стваралаштва                  </t>
    </r>
    <r>
      <rPr>
        <sz val="12"/>
        <rFont val="Times New Roman"/>
        <family val="1"/>
      </rPr>
      <t xml:space="preserve">  -10.000,00 са ПДВ-ом награде за такмичење рецитатора                            -100.000,00 са ПДВ-ом награде за манифестацију Сусрети села (пехари и плакете за прва три места)  </t>
    </r>
  </si>
  <si>
    <r>
      <t xml:space="preserve">Услуге образовања и усавршавања запослених - Котизације за учешће на семинарима, Фестивалима, такмичењима, котизације за административно финансијски сектор.:
</t>
    </r>
    <r>
      <rPr>
        <i/>
        <sz val="12"/>
        <rFont val="Times New Roman"/>
        <family val="1"/>
      </rPr>
      <t>Програмска класификација 1201-0001 - Функционисање Установе</t>
    </r>
    <r>
      <rPr>
        <sz val="12"/>
        <rFont val="Times New Roman"/>
        <family val="1"/>
      </rPr>
      <t xml:space="preserve">
1. Организатори, сектор администартивно финансијских и општих послова, едукативне радионице Установе 50.000,00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1. Котизација за КУД-у земљи и иностранству 400.000,00</t>
    </r>
  </si>
  <si>
    <r>
      <t xml:space="preserve">Уговор за едукацију за радионицу традиционаних дувачких инструмената
</t>
    </r>
    <r>
      <rPr>
        <i/>
        <sz val="12"/>
        <rFont val="Times New Roman"/>
        <family val="1"/>
      </rPr>
      <t>Програмска класификација 1201-0002  Јачање културне продукције и уметничког стваралаштва</t>
    </r>
  </si>
  <si>
    <r>
      <t xml:space="preserve">Остале стручне слуге-накнада СОКОЈ-у за ауторска права
</t>
    </r>
    <r>
      <rPr>
        <i/>
        <sz val="12"/>
        <rFont val="Times New Roman"/>
        <family val="1"/>
      </rPr>
      <t xml:space="preserve">Програмска класификација 1201-0002 Јачање културне продукције и уметничког стваралаштва </t>
    </r>
    <r>
      <rPr>
        <sz val="12"/>
        <rFont val="Times New Roman"/>
        <family val="1"/>
      </rPr>
      <t xml:space="preserve">
ОРН: 51112100</t>
    </r>
  </si>
  <si>
    <r>
      <t xml:space="preserve">Угоститељске услуге за </t>
    </r>
    <r>
      <rPr>
        <i/>
        <sz val="12"/>
        <rFont val="Times New Roman"/>
        <family val="1"/>
      </rPr>
      <t xml:space="preserve">програмску класификацију 1201-0002 - Јачање културне продукције и уметничког стваралаштва: </t>
    </r>
    <r>
      <rPr>
        <sz val="12"/>
        <rFont val="Times New Roman"/>
        <family val="1"/>
      </rPr>
      <t xml:space="preserve">
1. Угоститељске услуге: кетеринг за завршно вече за Фестивал фоклора -50.000,00 са ПДВ
2. Концерти и позоришне представе: Угоститељске услуге - кетеринг за извођаче програма - 80.000,00 са ПДВ
3. Смештај учесника (пун пансион) Фестивала фолклора - 500.000 са ПДВ
ОРН: 55100000
</t>
    </r>
  </si>
  <si>
    <r>
      <t xml:space="preserve">Прог. у реал. Уст.који не подлежу Јавним набавкама
</t>
    </r>
    <r>
      <rPr>
        <i/>
        <sz val="12"/>
        <rFont val="Times New Roman"/>
        <family val="1"/>
      </rPr>
      <t xml:space="preserve">Програмска класификација 1201-0002 - Јачање културне продукције и уметничког стваралаштва </t>
    </r>
    <r>
      <rPr>
        <sz val="12"/>
        <rFont val="Times New Roman"/>
        <family val="1"/>
      </rPr>
      <t xml:space="preserve">
- 100.000,00 са ПДВ
ОРН: 92312100</t>
    </r>
  </si>
  <si>
    <r>
      <t xml:space="preserve">Медицинске услуге - здравствени тим и кола хитне помоћи за програме Установе 150.000,00 са ПДВ-ом </t>
    </r>
    <r>
      <rPr>
        <i/>
        <sz val="12"/>
        <rFont val="Times New Roman"/>
        <family val="1"/>
      </rPr>
      <t>Програмска класификација 1201-0002 Јачање културне продукције и уметничког стваралаштва</t>
    </r>
  </si>
  <si>
    <r>
      <t xml:space="preserve">Услуге физичког обебеђења -  за програме Установе 500.000,00 са ПДВ-ом </t>
    </r>
    <r>
      <rPr>
        <i/>
        <sz val="12"/>
        <rFont val="Times New Roman"/>
        <family val="1"/>
      </rPr>
      <t>Програмска класификација 1201-0002 Јачање културне продукције и уметничког стваралаштва</t>
    </r>
  </si>
  <si>
    <r>
      <t xml:space="preserve">Намештај                    </t>
    </r>
    <r>
      <rPr>
        <i/>
        <sz val="12"/>
        <rFont val="Times New Roman"/>
        <family val="1"/>
      </rPr>
      <t>Програмска класификација 1201-0001 Функционисање установе</t>
    </r>
  </si>
  <si>
    <r>
      <t xml:space="preserve">Опрема за културу - 
</t>
    </r>
    <r>
      <rPr>
        <i/>
        <sz val="12"/>
        <rFont val="Times New Roman"/>
        <family val="1"/>
      </rPr>
      <t>Програмска класификација 1201-0001 Функционисање Установе</t>
    </r>
    <r>
      <rPr>
        <sz val="12"/>
        <rFont val="Times New Roman"/>
        <family val="1"/>
      </rPr>
      <t xml:space="preserve">
ОРН: 30000000</t>
    </r>
  </si>
  <si>
    <r>
      <t xml:space="preserve">Медијске услуге за рекламе програма Установе </t>
    </r>
    <r>
      <rPr>
        <i/>
        <sz val="12"/>
        <rFont val="Times New Roman"/>
        <family val="1"/>
      </rPr>
      <t>Програмска класификација 1201-0001-Функционисање Установе</t>
    </r>
  </si>
  <si>
    <t xml:space="preserve">       Установа „Центар за културу града Бора“, Моше Пијаде 1, Бор, тел/факс: 030/424-546 </t>
  </si>
  <si>
    <t xml:space="preserve">    Установа „Центар за културу града Бора“, Моше Пијаде 1, Бор, тел/факс: 030/424-546</t>
  </si>
  <si>
    <r>
      <t xml:space="preserve">
</t>
    </r>
    <r>
      <rPr>
        <b/>
        <sz val="12"/>
        <rFont val="Times New Roman"/>
        <family val="1"/>
      </rPr>
      <t>149.000</t>
    </r>
  </si>
  <si>
    <r>
      <t xml:space="preserve">Услуге мобилне телефоније - 149.000,00 са ПДВ-ом, </t>
    </r>
    <r>
      <rPr>
        <i/>
        <sz val="12"/>
        <rFont val="Times New Roman"/>
        <family val="1"/>
      </rPr>
      <t>Програмска класификација 1201-0001 - Функционисање установе</t>
    </r>
  </si>
  <si>
    <t>Набавка је неопходна ради континуиране услуге мобилне телефоније ради несметаног функционисања Установе. 
Процена вредности је утврђена на основу претходне вредности уговора као и на основу увида у месечну потрошњу.</t>
  </si>
  <si>
    <r>
      <t xml:space="preserve">Осигурање грађевинског објекта - зграде биоскопа "Звезда" Бор
преузете обавезе - 30.745,53 са порезом на премију 
обавеза новог осигурања од септембра 2019.г. - 40.254,47 са порезом на премију
</t>
    </r>
    <r>
      <rPr>
        <i/>
        <sz val="12"/>
        <rFont val="Times New Roman"/>
        <family val="1"/>
      </rPr>
      <t>Програмска класификација 1201-0001 - Функционисање Установе</t>
    </r>
  </si>
  <si>
    <t>Набавка је неопходна ради континуираног осигурања објекта Установе (зграда биоскопа "Звезда" Бор).Уговор са преузетим обавезама траје до септембра 2019.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</si>
  <si>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r>
      <t xml:space="preserve">Осигурање опреме Установе
преузете обавезе - 135.113,23 са порезом на премију 
обавеза новог осигурања од септембра 2018.г. - 54.886,77 са порезом на премију
</t>
    </r>
    <r>
      <rPr>
        <i/>
        <sz val="12"/>
        <rFont val="Times New Roman"/>
        <family val="1"/>
      </rPr>
      <t>Програмска класификација 1201-0001 - Функционисање Установе</t>
    </r>
  </si>
  <si>
    <r>
      <rPr>
        <sz val="9"/>
        <rFont val="Times New Roman"/>
        <family val="1"/>
      </rPr>
      <t>пр.об.135.113,23
н.об.54.886,77</t>
    </r>
    <r>
      <rPr>
        <sz val="12"/>
        <rFont val="Times New Roman"/>
        <family val="1"/>
      </rPr>
      <t xml:space="preserve">
___________
</t>
    </r>
    <r>
      <rPr>
        <b/>
        <sz val="12"/>
        <rFont val="Times New Roman"/>
        <family val="1"/>
      </rPr>
      <t>190</t>
    </r>
    <r>
      <rPr>
        <b/>
        <sz val="12"/>
        <rFont val="Times New Roman"/>
        <family val="1"/>
      </rPr>
      <t>.000</t>
    </r>
  </si>
  <si>
    <t>Набавка је неопходна ради континуираног осигурања опреме Установе као и нове опреме набављене током 2019.године.Уговор са преузетим обавезама траје до септембра 2019.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</si>
  <si>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 xml:space="preserve">Набавка је неопходна ради континуираног осигурања запослених од последица тежих болести и хируршких интервенција запослених  у Установи.Уговор са преузетим обавезама траје до септембра 2019. године а нови Уговор ће бити закључен одмах након истека претходног на период од годину дана.
Процена вредности је утврђена на основу претходне вредности уговора као као и увида у тржишне цене осигуравајућих кућа, без урачунатог пореза на премије сходно члану 6.Закона о порезу на премије неживотног осигурања (Службени гласник РС бр. 135/04) </t>
  </si>
  <si>
    <r>
      <t xml:space="preserve">Биодекорација 
</t>
    </r>
    <r>
      <rPr>
        <i/>
        <sz val="11"/>
        <rFont val="Times New Roman"/>
        <family val="1"/>
      </rPr>
      <t>Програмска класификација 1201-0001 Функционисање Установе</t>
    </r>
    <r>
      <rPr>
        <sz val="11"/>
        <rFont val="Times New Roman"/>
        <family val="1"/>
      </rPr>
      <t xml:space="preserve">
1. Цветни аранжмани за програме (академије, позоришне представе, концерте, трибине, Фестивале и остале манифестације и програме у организацији Установе)
</t>
    </r>
  </si>
  <si>
    <t xml:space="preserve">Набавка се спроводи ради обављања редовних програмских активности установе. Процена количина је извршена на основу анализе потрошње из претходне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и малопродајних објеката..
</t>
  </si>
  <si>
    <r>
      <t xml:space="preserve">Стручна литература за потребе запослених
</t>
    </r>
    <r>
      <rPr>
        <i/>
        <sz val="11"/>
        <rFont val="Times New Roman"/>
        <family val="1"/>
      </rPr>
      <t>Програмска класификација 1201-0001 - Функционисање Установе</t>
    </r>
    <r>
      <rPr>
        <sz val="11"/>
        <rFont val="Times New Roman"/>
        <family val="1"/>
      </rPr>
      <t xml:space="preserve">
1. Стручна литература за потребе Сектора администартивно финансијских послова и правних послова- са ( ПДВ 10%)
</t>
    </r>
  </si>
  <si>
    <r>
      <t xml:space="preserve">Материјал  за културу:
</t>
    </r>
    <r>
      <rPr>
        <i/>
        <sz val="12"/>
        <rFont val="Times New Roman"/>
        <family val="1"/>
      </rPr>
      <t>Програмска класификација 1201-0002 Функционисање Установе                             -</t>
    </r>
    <r>
      <rPr>
        <sz val="12"/>
        <rFont val="Times New Roman"/>
        <family val="1"/>
      </rPr>
      <t>28.000,00 са ПДВ-ом набавка реквизита за представе Драмског студиа   - 27.750,00 са ПДВ-ом набавка обуће и костима за извођење представа Драмског студиа Установе</t>
    </r>
    <r>
      <rPr>
        <i/>
        <sz val="12"/>
        <rFont val="Times New Roman"/>
        <family val="1"/>
      </rPr>
      <t xml:space="preserve">
</t>
    </r>
    <r>
      <rPr>
        <sz val="12"/>
        <rFont val="Times New Roman"/>
        <family val="1"/>
      </rPr>
      <t xml:space="preserve">
</t>
    </r>
  </si>
  <si>
    <r>
      <rPr>
        <i/>
        <sz val="12"/>
        <rFont val="Times New Roman"/>
        <family val="1"/>
      </rPr>
      <t xml:space="preserve">Програмска класификација 1201-0002 - Јачање културне продукције и уметничког стваралаштва                   </t>
    </r>
    <r>
      <rPr>
        <sz val="12"/>
        <rFont val="Times New Roman"/>
        <family val="1"/>
      </rPr>
      <t xml:space="preserve">  -37.600,00 са ПДВ-ом (књиге, прибор за ликовно стваралаштво и прибор за рециклажне радове)    </t>
    </r>
  </si>
  <si>
    <t>За несметан рад Установе и реализацију програмских активности Установе које су предвиђене Планом и програмом рада број  186-I/2018 од 14.08.2018.године, 
 Процена вредности извршена је на основу анализе ове врсте трошкова из претходних година и кретања цена услуга на тржишту.</t>
  </si>
  <si>
    <t>За реализацију програмских активности Установе које су предвиђене Планом и програмом рада број 186-I/2018 од 14.08.2018.године, а обзиром да Установа нема систематизовано радно место које је неопходно за реализацију наведене активности;
 Процена вредности извршена је на основу анализе цена услуга на тржишту.</t>
  </si>
  <si>
    <t xml:space="preserve">За реализацију програмских активности Установе које су предвиђене Планом и програмом рада број 186-I/2018 од 14.08.2018.године и сходно члану 8. тачка 6., чл.6. тачке 12,16 и 19. Закона о култури ("Сл.гл.РС" 72/2009). 
Процењена вредност утврђена је на основу анализи цена на тржишту за наведене услуге. </t>
  </si>
  <si>
    <t xml:space="preserve">За реализацију програмских активности Установе које су предвиђене Планом и програмом рада број 186-I/2018 од 14.08.2018.године. 
Процењена вредност утврђена је на основу анализе цена на тржишту за наведене услуге. </t>
  </si>
  <si>
    <t>За реализацију програмских активности Установе које су предвиђенеПланом и програмом рада број 186-I/2018 од 14.08.2018.године, а одржавају се на отвореном простору.
 Процена вредности извршена је на основу анализе цена услуга на тржишту.</t>
  </si>
  <si>
    <t>За реализацију програмских активности Установе које су предвиђене Планом и програмом рада број 186-I/2018 од 14.08.2018.године. 
 Процена вредности извршена је на основу анализе цена услуга на тржишту.</t>
  </si>
  <si>
    <r>
      <t xml:space="preserve">Материјал  за културу:
</t>
    </r>
    <r>
      <rPr>
        <i/>
        <sz val="12"/>
        <rFont val="Times New Roman"/>
        <family val="1"/>
      </rPr>
      <t>Програмска класификација 1201-0002 Функционисање Установе                             -</t>
    </r>
    <r>
      <rPr>
        <sz val="12"/>
        <rFont val="Times New Roman"/>
        <family val="1"/>
      </rPr>
      <t>100.000,00 са ПДВ-ом набавка ношњи и опанака за КУД Бор</t>
    </r>
    <r>
      <rPr>
        <i/>
        <sz val="12"/>
        <rFont val="Times New Roman"/>
        <family val="1"/>
      </rPr>
      <t xml:space="preserve">
</t>
    </r>
    <r>
      <rPr>
        <sz val="12"/>
        <rFont val="Times New Roman"/>
        <family val="1"/>
      </rPr>
      <t xml:space="preserve">
</t>
    </r>
  </si>
  <si>
    <t>За несметан рад КУД"Бор" предвиђено Планом и програмом рада број 186-I/2018 од 14.08.2018.године. 
Процена вредности извршена је на основу анализе цена услуга на тржишту.</t>
  </si>
  <si>
    <t>За реализацију програма Установе и Међународног Фестивала фолклора - Промовисање културе и традиције других народа и крајева Србије,  унапређење и подстицање културног и уметничког фолклорног стваралаштва и међународне културне сарадње и Презентовање и афирмација влашког културног стваралаштва - који су предвиђени планом и програмом рада Установе број 186-I/2018 од 14.08.2018.године.
Процена вредности извршена је на основу анализе цена на тржишту.</t>
  </si>
  <si>
    <t>На основу законске обавезе за несметано функционисање и реализацију програма Установе; 
Процена вредности извршена је на основу цена на тржишту.</t>
  </si>
  <si>
    <r>
      <t xml:space="preserve">Услуге превоза у друмском саобраћају, набавка обликована по партијама и то за </t>
    </r>
    <r>
      <rPr>
        <i/>
        <sz val="12"/>
        <rFont val="Times New Roman"/>
        <family val="1"/>
      </rPr>
      <t>програмску класификацију 1201-0002-Јачање културне продукције и уметничког стваралаштва</t>
    </r>
    <r>
      <rPr>
        <sz val="12"/>
        <rFont val="Times New Roman"/>
        <family val="1"/>
      </rPr>
      <t xml:space="preserve">
</t>
    </r>
    <r>
      <rPr>
        <b/>
        <sz val="12"/>
        <rFont val="Times New Roman"/>
        <family val="1"/>
      </rPr>
      <t>1.</t>
    </r>
    <r>
      <rPr>
        <sz val="12"/>
        <rFont val="Times New Roman"/>
        <family val="1"/>
      </rPr>
      <t xml:space="preserve"> Аутобуски превоз за КУД Бор у иностранство: 800.000,00 са ПДВ
</t>
    </r>
    <r>
      <rPr>
        <b/>
        <sz val="12"/>
        <rFont val="Times New Roman"/>
        <family val="1"/>
      </rPr>
      <t>2.</t>
    </r>
    <r>
      <rPr>
        <sz val="12"/>
        <rFont val="Times New Roman"/>
        <family val="1"/>
      </rPr>
      <t xml:space="preserve"> Превоз КУД "Бор"  на манифестације, такмичења и Фестивала у земљи: 500.000,00 са ПДВ                            </t>
    </r>
    <r>
      <rPr>
        <b/>
        <sz val="12"/>
        <rFont val="Times New Roman"/>
        <family val="1"/>
      </rPr>
      <t>3</t>
    </r>
    <r>
      <rPr>
        <sz val="12"/>
        <rFont val="Times New Roman"/>
        <family val="1"/>
      </rPr>
      <t xml:space="preserve">. Превоз за манифестацију сусрети села: 600.000,00                                </t>
    </r>
  </si>
  <si>
    <r>
      <t xml:space="preserve">
   </t>
    </r>
    <r>
      <rPr>
        <sz val="12"/>
        <rFont val="Times New Roman"/>
        <family val="1"/>
      </rPr>
      <t xml:space="preserve">
</t>
    </r>
    <r>
      <rPr>
        <b/>
        <sz val="12"/>
        <rFont val="Times New Roman"/>
        <family val="1"/>
      </rPr>
      <t>4</t>
    </r>
    <r>
      <rPr>
        <sz val="12"/>
        <rFont val="Times New Roman"/>
        <family val="1"/>
      </rPr>
      <t xml:space="preserve">. Превоз за манифестације на којима учествује Установа (рецитатори, радионице, Фесивали, такмичења): 300.000,00 са ПДВ                </t>
    </r>
    <r>
      <rPr>
        <b/>
        <sz val="12"/>
        <rFont val="Times New Roman"/>
        <family val="1"/>
      </rPr>
      <t>5</t>
    </r>
    <r>
      <rPr>
        <sz val="12"/>
        <rFont val="Times New Roman"/>
        <family val="1"/>
      </rPr>
      <t>. Превоз за остале манифестације од значаја за град Бор 750.000,00 са ПДВ-ом</t>
    </r>
  </si>
  <si>
    <t>Учешће КУД "Бор" на Фестивалима у иностранству и земљи, традиционална манифестација "Сусрети села,  манифестације и Фестивали на којима учествује Установа и остале манифестације предвиђено  Планом и програмом Установе "Центар за културу општине Бор", број 186-I/2018 од 14.08.2018.године, и на основу Закона о култури  члан 6, тачка 2,6,10,16 и 18 и члана 8 ("Сл.гласник РС"број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</si>
  <si>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r>
      <t>Набавка се спроводи ради реализације гостујућих програмских садржаја утврђених  Планом и програмом рада Установе број</t>
    </r>
    <r>
      <rPr>
        <sz val="12"/>
        <color indexed="10"/>
        <rFont val="Times New Roman"/>
        <family val="1"/>
      </rPr>
      <t xml:space="preserve"> </t>
    </r>
    <r>
      <rPr>
        <sz val="12"/>
        <rFont val="Times New Roman"/>
        <family val="1"/>
      </rPr>
      <t xml:space="preserve">186-I/2018 од 14.08.2018.године, а у складу са чланом 8.тачка 6 и тачка 11. Закона о култури ("Сл.гласник РС" 72/2009)  </t>
    </r>
    <r>
      <rPr>
        <sz val="12"/>
        <rFont val="Times New Roman"/>
        <family val="1"/>
      </rPr>
      <t xml:space="preserve">
Процењена вредност је утврђена на основу кретања цена на тржишту и увидом у цене коштања позоришних представа путем званичних интернет страница позоришних кућа и агенција из Србије као и анализом ове врсте трошкова из претходних година.</t>
    </r>
  </si>
  <si>
    <r>
      <t xml:space="preserve">421321
</t>
    </r>
    <r>
      <rPr>
        <sz val="12"/>
        <rFont val="Times New Roman"/>
        <family val="1"/>
      </rPr>
      <t>Дератизација</t>
    </r>
  </si>
  <si>
    <r>
      <t xml:space="preserve">Услуге дератизације службених просторија
</t>
    </r>
    <r>
      <rPr>
        <i/>
        <sz val="12"/>
        <rFont val="Times New Roman"/>
        <family val="1"/>
      </rPr>
      <t>Програмска класификација 1201-0001 - Функционисање Установе</t>
    </r>
    <r>
      <rPr>
        <sz val="12"/>
        <rFont val="Times New Roman"/>
        <family val="1"/>
      </rPr>
      <t xml:space="preserve">
ОРН: 50312000</t>
    </r>
  </si>
  <si>
    <t>Неопходно одржавање пословних просторија Установе.
Процена вредности извршена је на основу анализе цена на тржишту и на основу анализе ове врсте трошкова из претходних година.</t>
  </si>
  <si>
    <r>
      <t xml:space="preserve">Гориво за службено возило Опел астра 
</t>
    </r>
    <r>
      <rPr>
        <i/>
        <sz val="11"/>
        <rFont val="Times New Roman"/>
        <family val="1"/>
      </rPr>
      <t xml:space="preserve"> Програмска класификација 1201-0001- Функционисање Установе</t>
    </r>
    <r>
      <rPr>
        <sz val="11"/>
        <rFont val="Times New Roman"/>
        <family val="1"/>
      </rPr>
      <t xml:space="preserve">
- Функионисање: 190.000,00 динара са ПДВ
</t>
    </r>
    <r>
      <rPr>
        <i/>
        <sz val="11"/>
        <rFont val="Times New Roman"/>
        <family val="1"/>
      </rPr>
      <t xml:space="preserve"> Програмска класификација 1201-0002 Јачање културне продукције и уметничког стваралаштва</t>
    </r>
    <r>
      <rPr>
        <sz val="11"/>
        <rFont val="Times New Roman"/>
        <family val="1"/>
      </rPr>
      <t xml:space="preserve">
- Сусрети села за превоз чланова жирија: 70.000,00 са ПДВ
- Трошкови горива за теренска истраживања( КУД "Бор"): 40.000,00 са ПДВ
ОРН: 09100000</t>
    </r>
  </si>
  <si>
    <r>
      <t xml:space="preserve">Уговор за израду сценографије и костима за  позоришне представе драмског студиа
</t>
    </r>
    <r>
      <rPr>
        <i/>
        <sz val="12"/>
        <rFont val="Times New Roman"/>
        <family val="1"/>
      </rPr>
      <t>Програмска класификација 1201-0002  Јачање културне продукције и уметничког стваралаштва</t>
    </r>
  </si>
  <si>
    <r>
      <t xml:space="preserve">Услуге извођења струје за манифестације Установе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ОРН: 51112100</t>
    </r>
  </si>
  <si>
    <r>
      <t xml:space="preserve">Услуге одржавања  и програма за књиговодство и ажурирање у складу са Законским обавезама.
</t>
    </r>
    <r>
      <rPr>
        <i/>
        <sz val="12"/>
        <rFont val="Times New Roman"/>
        <family val="1"/>
      </rPr>
      <t>Програмска класификација 1201-0001 - Функционисање Установе</t>
    </r>
    <r>
      <rPr>
        <sz val="12"/>
        <rFont val="Times New Roman"/>
        <family val="1"/>
      </rPr>
      <t xml:space="preserve">
ОРН: 50312000</t>
    </r>
  </si>
  <si>
    <t>Установа "Центар за културу града Бора"
 директор
___________________
Даниел Чорболоковић</t>
  </si>
  <si>
    <t>Установа "Центар за културу града Бора"
 директор
Даниел Чорболоковић</t>
  </si>
  <si>
    <r>
      <t xml:space="preserve">Обавезан технички преглед возила и приколице приликом регистрације и сервис службеног возила 
</t>
    </r>
    <r>
      <rPr>
        <i/>
        <sz val="12"/>
        <rFont val="Times New Roman"/>
        <family val="1"/>
      </rPr>
      <t>Програмска класификација 1201-0001 Функционисање Установе</t>
    </r>
  </si>
  <si>
    <r>
      <t xml:space="preserve">Услуге штампања:
</t>
    </r>
    <r>
      <rPr>
        <i/>
        <sz val="12"/>
        <rFont val="Times New Roman"/>
        <family val="1"/>
      </rPr>
      <t>Програмска класификација 1201-0001 - Функционисање Установе</t>
    </r>
    <r>
      <rPr>
        <sz val="12"/>
        <rFont val="Times New Roman"/>
        <family val="1"/>
      </rPr>
      <t xml:space="preserve">
1.За функционисање (плакати, флајери, захвалнице, дипломе, позивнице, улазнице за програме, билтени, каталози, публикације и др.:120.000 са ПДВ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1. Штампање публикација, плаката, флајера, диплома , захвалница, позивница, улазница за салу Музичке школе: 100.000,00  са Пдв  ОРН: 79800000     
</t>
    </r>
  </si>
  <si>
    <r>
      <t>Набавка се спроводи ради реализације гостујућих програмских садржаја утврђених Планом и програмом рада Установе број</t>
    </r>
    <r>
      <rPr>
        <sz val="12"/>
        <color indexed="10"/>
        <rFont val="Times New Roman"/>
        <family val="1"/>
      </rPr>
      <t xml:space="preserve"> </t>
    </r>
    <r>
      <rPr>
        <sz val="12"/>
        <rFont val="Times New Roman"/>
        <family val="1"/>
      </rPr>
      <t>186-I/2018 од 14.08.2018.године, а у складу са чланом 8.тачка 6 и тачка 11. Закона о култури ("Сл.гласник РС" 72/2009)  одобрени</t>
    </r>
    <r>
      <rPr>
        <sz val="12"/>
        <color indexed="10"/>
        <rFont val="Times New Roman"/>
        <family val="1"/>
      </rPr>
      <t xml:space="preserve">  </t>
    </r>
    <r>
      <rPr>
        <sz val="12"/>
        <rFont val="Times New Roman"/>
        <family val="1"/>
      </rPr>
      <t xml:space="preserve">
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t>
    </r>
  </si>
  <si>
    <t xml:space="preserve">Јануар
</t>
  </si>
  <si>
    <t>јануар
децембар</t>
  </si>
  <si>
    <r>
      <rPr>
        <b/>
        <sz val="12"/>
        <rFont val="Times New Roman"/>
        <family val="1"/>
      </rPr>
      <t>Партија 08</t>
    </r>
    <r>
      <rPr>
        <sz val="12"/>
        <rFont val="Times New Roman"/>
        <family val="1"/>
      </rPr>
      <t xml:space="preserve">.1. мај- сендвичи за учеснике: 27.400,00 са ПДВ
</t>
    </r>
    <r>
      <rPr>
        <b/>
        <sz val="12"/>
        <rFont val="Times New Roman"/>
        <family val="1"/>
      </rPr>
      <t>Партија 09</t>
    </r>
    <r>
      <rPr>
        <sz val="12"/>
        <rFont val="Times New Roman"/>
        <family val="1"/>
      </rPr>
      <t xml:space="preserve">. Храна за полазнике радионица (драмски судио, хор, гитара и етно певање): 20.000,00 са ПДВ за сендвиче и 30.000,00 са ПДВ за грицкалице         </t>
    </r>
    <r>
      <rPr>
        <b/>
        <sz val="12"/>
        <rFont val="Times New Roman"/>
        <family val="1"/>
      </rPr>
      <t xml:space="preserve">Партија 10. </t>
    </r>
    <r>
      <rPr>
        <sz val="12"/>
        <rFont val="Times New Roman"/>
        <family val="1"/>
      </rPr>
      <t xml:space="preserve">Храна за учеснике сабора (на терену на месту одржавања): 300.000,00 са ПДВ-ом                     </t>
    </r>
    <r>
      <rPr>
        <b/>
        <sz val="12"/>
        <rFont val="Times New Roman"/>
        <family val="1"/>
      </rPr>
      <t>Партија 11.</t>
    </r>
    <r>
      <rPr>
        <sz val="12"/>
        <rFont val="Times New Roman"/>
        <family val="1"/>
      </rPr>
      <t xml:space="preserve"> Храна за активности КУД-а (грицкалице): 60.000,00 са ПДВ-ом, извор финансирања</t>
    </r>
    <r>
      <rPr>
        <b/>
        <sz val="12"/>
        <rFont val="Times New Roman"/>
        <family val="1"/>
      </rPr>
      <t xml:space="preserve"> 04</t>
    </r>
  </si>
  <si>
    <r>
      <rPr>
        <b/>
        <sz val="12"/>
        <rFont val="Times New Roman"/>
        <family val="1"/>
      </rPr>
      <t xml:space="preserve">01
</t>
    </r>
    <r>
      <rPr>
        <sz val="12"/>
        <rFont val="Times New Roman"/>
        <family val="1"/>
      </rPr>
      <t xml:space="preserve">буџет        </t>
    </r>
    <r>
      <rPr>
        <b/>
        <sz val="12"/>
        <rFont val="Times New Roman"/>
        <family val="1"/>
      </rPr>
      <t xml:space="preserve">04 </t>
    </r>
    <r>
      <rPr>
        <sz val="12"/>
        <rFont val="Times New Roman"/>
        <family val="1"/>
      </rPr>
      <t xml:space="preserve">сопствени
</t>
    </r>
  </si>
  <si>
    <r>
      <t>Храна за манифестације, програме и пројекте  у организацији Установе предвиђене Планом и програмом рада број</t>
    </r>
    <r>
      <rPr>
        <sz val="12"/>
        <color indexed="10"/>
        <rFont val="Times New Roman"/>
        <family val="1"/>
      </rPr>
      <t xml:space="preserve"> </t>
    </r>
    <r>
      <rPr>
        <sz val="12"/>
        <rFont val="Times New Roman"/>
        <family val="1"/>
      </rPr>
      <t>186-I/2018 од 14.08.2018.године  
Процена вредности извршена је на основу анализе цена на тржишту. Финансијским планом 149-III/2019 од 09.07.2019. а на основу Решења Градске управе о расподели средстава на кориснике број 400-132/2019-III-01 od 08.07.2019. опредељена су додатна средства за партију 10 и партију 11</t>
    </r>
  </si>
  <si>
    <r>
      <t xml:space="preserve">Материјал  - пиће за активности КУД-а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ОРН: 15000000</t>
    </r>
  </si>
  <si>
    <t>Јул</t>
  </si>
  <si>
    <r>
      <rPr>
        <b/>
        <sz val="12"/>
        <rFont val="Times New Roman"/>
        <family val="1"/>
      </rPr>
      <t>426822</t>
    </r>
    <r>
      <rPr>
        <sz val="12"/>
        <rFont val="Times New Roman"/>
        <family val="1"/>
      </rPr>
      <t xml:space="preserve">
пиће </t>
    </r>
  </si>
  <si>
    <r>
      <t xml:space="preserve">Материјал  за културу:
</t>
    </r>
    <r>
      <rPr>
        <i/>
        <sz val="12"/>
        <rFont val="Times New Roman"/>
        <family val="1"/>
      </rPr>
      <t>Програмска класификација 1201-0002 Функционисање Установе                             -</t>
    </r>
    <r>
      <rPr>
        <sz val="12"/>
        <rFont val="Times New Roman"/>
        <family val="1"/>
      </rPr>
      <t>200.000,00 са ПДВ-ом набавка опреме за пробе и концерте Школе фолклора и Дечијег ансамбла КУД-а Бор</t>
    </r>
    <r>
      <rPr>
        <i/>
        <sz val="12"/>
        <rFont val="Times New Roman"/>
        <family val="1"/>
      </rPr>
      <t xml:space="preserve">
</t>
    </r>
    <r>
      <rPr>
        <sz val="12"/>
        <rFont val="Times New Roman"/>
        <family val="1"/>
      </rPr>
      <t xml:space="preserve">
</t>
    </r>
  </si>
  <si>
    <r>
      <t xml:space="preserve">Материјал за посебне намене - потрошни материјал за ликовну радионицу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ОРН: 31000000</t>
    </r>
  </si>
  <si>
    <r>
      <t xml:space="preserve">Материјал -пиће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1.Пиће за учеснике манифестације сусрети села: 150.000,00 са ПДВ
2. Пиће за сабор у Слатини: 10.000,00 са ПДВ
3. Пиће за учеснике програма Дан матерњег језика: 20.000,00 са ПДВ
4. Пиће за учеснике Фестивал влашке песме: 20.000,00 са ПДВ
5. Пиће за позоришне представе: 15.000,00 са ПДВ-ом                              6. Пиће за концерте : 40.000,00 са ПДВ               7. Пиће за 1.мај: 20.000,00 са ПДВ                           ОРН: 15000000       </t>
    </r>
  </si>
  <si>
    <r>
      <t xml:space="preserve">Опрема за културу
</t>
    </r>
    <r>
      <rPr>
        <i/>
        <sz val="12"/>
        <rFont val="Times New Roman"/>
        <family val="1"/>
      </rPr>
      <t>Програмска класификација 1201-0001 Функционисање Установе</t>
    </r>
    <r>
      <rPr>
        <sz val="12"/>
        <rFont val="Times New Roman"/>
        <family val="1"/>
      </rPr>
      <t xml:space="preserve">
ОРН: 30000000</t>
    </r>
  </si>
  <si>
    <r>
      <t xml:space="preserve">Уговор за ликовну радионицу
</t>
    </r>
    <r>
      <rPr>
        <i/>
        <sz val="12"/>
        <rFont val="Times New Roman"/>
        <family val="1"/>
      </rPr>
      <t>Програмска класификација 1201-0002  Јачање културне продукције и уметничког стваралаштва</t>
    </r>
  </si>
  <si>
    <r>
      <t xml:space="preserve">Услуге штампања монографије "Бор и околина":
</t>
    </r>
    <r>
      <rPr>
        <i/>
        <sz val="12"/>
        <rFont val="Times New Roman"/>
        <family val="1"/>
      </rPr>
      <t>Програмска класификација 1201-0002 Јачање културне продукције и уметничког стваралаштва</t>
    </r>
    <r>
      <rPr>
        <sz val="12"/>
        <rFont val="Times New Roman"/>
        <family val="1"/>
      </rPr>
      <t xml:space="preserve">
: 300.000,00  са Пдв  ОРН: 79800000     
</t>
    </r>
  </si>
  <si>
    <r>
      <t xml:space="preserve">Алат и инвентар
</t>
    </r>
    <r>
      <rPr>
        <i/>
        <sz val="12"/>
        <rFont val="Times New Roman"/>
        <family val="1"/>
      </rPr>
      <t xml:space="preserve">Програмска класификација 1201-0001 - </t>
    </r>
    <r>
      <rPr>
        <sz val="12"/>
        <rFont val="Times New Roman"/>
        <family val="1"/>
      </rPr>
      <t>65.000,00 саПДВ-ом,</t>
    </r>
    <r>
      <rPr>
        <i/>
        <sz val="12"/>
        <rFont val="Times New Roman"/>
        <family val="1"/>
      </rPr>
      <t xml:space="preserve"> Прог.кас.1201-0002</t>
    </r>
    <r>
      <rPr>
        <sz val="12"/>
        <rFont val="Times New Roman"/>
        <family val="1"/>
      </rPr>
      <t xml:space="preserve"> - 5.000,00 са ПДВ-ом
</t>
    </r>
  </si>
  <si>
    <r>
      <t xml:space="preserve">01     </t>
    </r>
    <r>
      <rPr>
        <sz val="12"/>
        <rFont val="Times New Roman"/>
        <family val="1"/>
      </rPr>
      <t xml:space="preserve"> буџет</t>
    </r>
    <r>
      <rPr>
        <b/>
        <sz val="12"/>
        <rFont val="Times New Roman"/>
        <family val="1"/>
      </rPr>
      <t xml:space="preserve">
</t>
    </r>
    <r>
      <rPr>
        <b/>
        <sz val="12"/>
        <rFont val="Times New Roman"/>
        <family val="1"/>
      </rPr>
      <t xml:space="preserve">
</t>
    </r>
  </si>
  <si>
    <r>
      <rPr>
        <b/>
        <sz val="12"/>
        <rFont val="Times New Roman"/>
        <family val="1"/>
      </rPr>
      <t xml:space="preserve">01   </t>
    </r>
    <r>
      <rPr>
        <sz val="12"/>
        <rFont val="Times New Roman"/>
        <family val="1"/>
      </rPr>
      <t xml:space="preserve">  буџет</t>
    </r>
    <r>
      <rPr>
        <sz val="12"/>
        <rFont val="Times New Roman"/>
        <family val="1"/>
      </rPr>
      <t xml:space="preserve">
</t>
    </r>
  </si>
  <si>
    <r>
      <rPr>
        <b/>
        <sz val="12"/>
        <rFont val="Times New Roman"/>
        <family val="1"/>
      </rPr>
      <t xml:space="preserve">425222
</t>
    </r>
    <r>
      <rPr>
        <sz val="12"/>
        <rFont val="Times New Roman"/>
        <family val="1"/>
      </rPr>
      <t>одрж.рачунаске опреме</t>
    </r>
  </si>
  <si>
    <r>
      <t xml:space="preserve">Услуге поправке и одржавања рачунарске опреме Установе </t>
    </r>
    <r>
      <rPr>
        <i/>
        <sz val="12"/>
        <rFont val="Times New Roman"/>
        <family val="1"/>
      </rPr>
      <t>Програмска класификација 1201-0001-Фунционисање Установе</t>
    </r>
  </si>
  <si>
    <r>
      <t xml:space="preserve">Снабдевање Установе кертриџима </t>
    </r>
    <r>
      <rPr>
        <i/>
        <sz val="12"/>
        <rFont val="Times New Roman"/>
        <family val="1"/>
      </rPr>
      <t xml:space="preserve">Програмска класификација 1201-0001 - Фунционисање Установе                   </t>
    </r>
    <r>
      <rPr>
        <sz val="12"/>
        <rFont val="Times New Roman"/>
        <family val="1"/>
      </rPr>
      <t xml:space="preserve">  </t>
    </r>
  </si>
  <si>
    <t>март      децембар</t>
  </si>
  <si>
    <r>
      <t xml:space="preserve">Остале опште услуге
</t>
    </r>
    <r>
      <rPr>
        <i/>
        <sz val="12"/>
        <rFont val="Times New Roman"/>
        <family val="1"/>
      </rPr>
      <t>Програмска класификација 1201-0001 Функционисање Установе</t>
    </r>
    <r>
      <rPr>
        <sz val="12"/>
        <rFont val="Times New Roman"/>
        <family val="1"/>
      </rPr>
      <t xml:space="preserve">
израда печата, превоз и монтажа намештаја,
фотокопирање, укоричавање служ.материјала, нарезивање кључева, прање сл.возила и остале непоменуте услуге 
</t>
    </r>
  </si>
  <si>
    <r>
      <t xml:space="preserve">Материјал  - пиће за саборе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ОРН: 15000000</t>
    </r>
  </si>
  <si>
    <r>
      <rPr>
        <b/>
        <sz val="12"/>
        <rFont val="Times New Roman"/>
        <family val="1"/>
      </rPr>
      <t xml:space="preserve">423539
</t>
    </r>
    <r>
      <rPr>
        <sz val="12"/>
        <rFont val="Times New Roman"/>
        <family val="1"/>
      </rPr>
      <t>Остале
правне услуге</t>
    </r>
  </si>
  <si>
    <t>Септембар
децембар</t>
  </si>
  <si>
    <t>Август</t>
  </si>
  <si>
    <r>
      <t xml:space="preserve">Уговор за пружање правних услуга
</t>
    </r>
    <r>
      <rPr>
        <i/>
        <sz val="12"/>
        <rFont val="Times New Roman"/>
        <family val="1"/>
      </rPr>
      <t>Програмска класификација 1201-0001  Функционисање установе</t>
    </r>
  </si>
  <si>
    <t>Број: 183-III/2019
У Бору, 02.09.2019.године</t>
  </si>
  <si>
    <t>01
буџет         07</t>
  </si>
  <si>
    <t xml:space="preserve">ИЗМЕНЕ И ДОПУНЕ ПЛАНА  НАБАВКИ НА КОЈЕ СЕ ЗАКОН НЕ ПРИМЕЊУЈЕ ЗА 2019. годину
Израђене на основу Финансијског плана Установе број 01-III/2019. од 09.01.2019.г. који је усклађен са Одлуком о буџету града Бора за 2019.год. број 400-317/2018-I (Сл.лист града Бора"бр.18/2018)  и Решењем о расподели средстава за 2019.годину  број 400-23/2019-III-01 од 08.01.2019.год. и Финансијског плана Установе број 149-III/2019. од 09.07.2019.г. који је усклађен са Решењем о расподели средстава за 2019.годину  број 400-132/2019-III-01 од 08.07.2019.год. и Решењем о расподели средстава за 2019.годину  број 400-199/2019-III-01 од 22.08.2019.год. и Решењем о расподели средстава за 2019.годину  број 400-202/2019-III-01 од 30.08.2019.год.
 </t>
  </si>
  <si>
    <r>
      <t>Уговор за стручно оцењивање и то:
П</t>
    </r>
    <r>
      <rPr>
        <i/>
        <sz val="12"/>
        <rFont val="Times New Roman"/>
        <family val="1"/>
      </rPr>
      <t xml:space="preserve">рограмска класификација 1201-0002 - Јачање културне продукције и уметничког стваралаштва </t>
    </r>
    <r>
      <rPr>
        <sz val="12"/>
        <rFont val="Times New Roman"/>
        <family val="1"/>
      </rPr>
      <t xml:space="preserve">
1. Општинско такмичење рецитатора - 21.000
2. Оцењивање аутентичности фолклорног и музичког и сценског извођења за Сусрете села - 120.000
3. Оцењивање аутентичности извођења влашке песме - 90.000 + 30.000,00 извор 07
4. Стручно предавање о пореклу и значају језика за Дан матерњег језика - 60.000,00 са ПДВ-ом</t>
    </r>
  </si>
  <si>
    <r>
      <rPr>
        <b/>
        <sz val="12"/>
        <rFont val="Times New Roman"/>
        <family val="1"/>
      </rPr>
      <t>01</t>
    </r>
    <r>
      <rPr>
        <sz val="12"/>
        <rFont val="Times New Roman"/>
        <family val="1"/>
      </rPr>
      <t xml:space="preserve">
буџет   </t>
    </r>
    <r>
      <rPr>
        <b/>
        <sz val="12"/>
        <rFont val="Times New Roman"/>
        <family val="1"/>
      </rPr>
      <t xml:space="preserve">07 </t>
    </r>
    <r>
      <rPr>
        <sz val="12"/>
        <rFont val="Times New Roman"/>
        <family val="1"/>
      </rPr>
      <t xml:space="preserve">             </t>
    </r>
  </si>
  <si>
    <r>
      <rPr>
        <b/>
        <sz val="12"/>
        <rFont val="Times New Roman"/>
        <family val="1"/>
      </rPr>
      <t>01</t>
    </r>
    <r>
      <rPr>
        <sz val="12"/>
        <rFont val="Times New Roman"/>
        <family val="1"/>
      </rPr>
      <t xml:space="preserve">
буџет   </t>
    </r>
    <r>
      <rPr>
        <b/>
        <sz val="12"/>
        <rFont val="Times New Roman"/>
        <family val="1"/>
      </rPr>
      <t>07</t>
    </r>
    <r>
      <rPr>
        <sz val="12"/>
        <rFont val="Times New Roman"/>
        <family val="1"/>
      </rPr>
      <t xml:space="preserve">              </t>
    </r>
  </si>
  <si>
    <r>
      <t xml:space="preserve">Награде:
</t>
    </r>
    <r>
      <rPr>
        <i/>
        <sz val="12"/>
        <rFont val="Times New Roman"/>
        <family val="1"/>
      </rPr>
      <t>Програмска класификација 1201-0002 - Јачање културне продукције и уметничког стваралаштва</t>
    </r>
    <r>
      <rPr>
        <sz val="12"/>
        <rFont val="Times New Roman"/>
        <family val="1"/>
      </rPr>
      <t xml:space="preserve">
Награде за Фестивал Влашке песме (првих три места у две категорије) - новчане награде 102.400,00 бруто + 20.400,00 извор 07; нето - 103.152,00 (86.016+17.136) обрачун са нето на бруто извршен уз примену коефицијента  1,1904762 и нормираних трошкова од 20%
</t>
    </r>
  </si>
  <si>
    <r>
      <t xml:space="preserve">Набавка се спроводи ради реализације новогодишњег ватромета за дочек Нове 2020. године на отвореном, а у складу са чланом 8.тачка 6 и тачка 11. Закона о култури ("Сл.гласник РС" 72/2009) </t>
    </r>
    <r>
      <rPr>
        <sz val="12"/>
        <color indexed="10"/>
        <rFont val="Times New Roman"/>
        <family val="1"/>
      </rPr>
      <t xml:space="preserve"> </t>
    </r>
    <r>
      <rPr>
        <sz val="12"/>
        <rFont val="Times New Roman"/>
        <family val="1"/>
      </rPr>
      <t>одобрени</t>
    </r>
    <r>
      <rPr>
        <sz val="12"/>
        <color indexed="10"/>
        <rFont val="Times New Roman"/>
        <family val="1"/>
      </rPr>
      <t xml:space="preserve"> </t>
    </r>
    <r>
      <rPr>
        <sz val="12"/>
        <rFont val="Times New Roman"/>
        <family val="1"/>
      </rPr>
      <t xml:space="preserve">Решењем о измени и допуни решења о расподели средстава за 2019. годину бр. </t>
    </r>
    <r>
      <rPr>
        <sz val="12"/>
        <color indexed="10"/>
        <rFont val="Times New Roman"/>
        <family val="1"/>
      </rPr>
      <t>400-258/2018-III-01 од 24.10.2018. године</t>
    </r>
    <r>
      <rPr>
        <sz val="12"/>
        <rFont val="Times New Roman"/>
        <family val="1"/>
      </rPr>
      <t xml:space="preserve">
Процењена вредност је утврђена на основу кретања цена на тржишту и увидом у цене коштања концерата путем званичних интернет страница менаџерских кућа и агенција из Србије.</t>
    </r>
  </si>
  <si>
    <t xml:space="preserve">  ЈНМВ
</t>
  </si>
  <si>
    <r>
      <t xml:space="preserve">Новогодишњи ватромет за </t>
    </r>
    <r>
      <rPr>
        <i/>
        <sz val="12"/>
        <rFont val="Times New Roman"/>
        <family val="1"/>
      </rPr>
      <t xml:space="preserve">Програмску класификацију1201-0002 - Јачање културбе продукције и уметничког стваралаштва: </t>
    </r>
    <r>
      <rPr>
        <sz val="12"/>
        <rFont val="Times New Roman"/>
        <family val="1"/>
      </rPr>
      <t>1.080.000,00 са ПДВ-ом</t>
    </r>
  </si>
  <si>
    <r>
      <t xml:space="preserve">Закуп бине, закуп продукције за реализацију програма Установе 1.200.000,00 са ПДВ-ом, 1.080.000,00 са ПДВ-ом за реализацију дочека 2020. године
</t>
    </r>
    <r>
      <rPr>
        <i/>
        <sz val="12"/>
        <rFont val="Times New Roman"/>
        <family val="1"/>
      </rPr>
      <t>Програмска класификација 1201-0002</t>
    </r>
    <r>
      <rPr>
        <i/>
        <sz val="12"/>
        <rFont val="Times New Roman"/>
        <family val="1"/>
      </rPr>
      <t xml:space="preserve"> - Јачање културе продукције и уметничког стваралаштва</t>
    </r>
  </si>
  <si>
    <r>
      <t xml:space="preserve">Концерти  поп, рок, џез, блуз,world music, етно, народне, староградске, трубачи и остале  врсте музике ради задовољења културних потреба грађана: </t>
    </r>
    <r>
      <rPr>
        <b/>
        <sz val="11"/>
        <rFont val="Times New Roman"/>
        <family val="1"/>
      </rPr>
      <t>2.500.000,00</t>
    </r>
    <r>
      <rPr>
        <sz val="11"/>
        <rFont val="Times New Roman"/>
        <family val="1"/>
      </rPr>
      <t xml:space="preserve"> са ПДВ; ангажовање оркестра за Фестивал влашке песме : </t>
    </r>
    <r>
      <rPr>
        <b/>
        <sz val="11"/>
        <rFont val="Times New Roman"/>
        <family val="1"/>
      </rPr>
      <t>150.000,00</t>
    </r>
    <r>
      <rPr>
        <sz val="11"/>
        <rFont val="Times New Roman"/>
        <family val="1"/>
      </rPr>
      <t xml:space="preserve"> са ПДВ + </t>
    </r>
    <r>
      <rPr>
        <b/>
        <sz val="11"/>
        <rFont val="Times New Roman"/>
        <family val="1"/>
      </rPr>
      <t>86.600,00</t>
    </r>
    <r>
      <rPr>
        <sz val="11"/>
        <rFont val="Times New Roman"/>
        <family val="1"/>
      </rPr>
      <t xml:space="preserve"> са ПДВ-ом извор </t>
    </r>
    <r>
      <rPr>
        <b/>
        <sz val="11"/>
        <rFont val="Times New Roman"/>
        <family val="1"/>
      </rPr>
      <t>07</t>
    </r>
    <r>
      <rPr>
        <sz val="11"/>
        <rFont val="Times New Roman"/>
        <family val="1"/>
      </rPr>
      <t xml:space="preserve">; Борско културно лето: концерти </t>
    </r>
    <r>
      <rPr>
        <b/>
        <sz val="11"/>
        <rFont val="Times New Roman"/>
        <family val="1"/>
      </rPr>
      <t>250.000,00</t>
    </r>
    <r>
      <rPr>
        <sz val="11"/>
        <rFont val="Times New Roman"/>
        <family val="1"/>
      </rPr>
      <t xml:space="preserve"> са ПДВ; ангажовање пратећег оркестра за 1. мај </t>
    </r>
    <r>
      <rPr>
        <b/>
        <sz val="11"/>
        <rFont val="Times New Roman"/>
        <family val="1"/>
      </rPr>
      <t>100.000,00</t>
    </r>
    <r>
      <rPr>
        <sz val="11"/>
        <rFont val="Times New Roman"/>
        <family val="1"/>
      </rPr>
      <t xml:space="preserve"> са ПДВ-ом; концерт за 1. мај </t>
    </r>
    <r>
      <rPr>
        <b/>
        <sz val="11"/>
        <rFont val="Times New Roman"/>
        <family val="1"/>
      </rPr>
      <t>250.000,00</t>
    </r>
    <r>
      <rPr>
        <sz val="11"/>
        <rFont val="Times New Roman"/>
        <family val="1"/>
      </rPr>
      <t xml:space="preserve"> са ПДВ-ом; концерт поводом обележавања манифестације Дани бање </t>
    </r>
    <r>
      <rPr>
        <b/>
        <sz val="11"/>
        <rFont val="Times New Roman"/>
        <family val="1"/>
      </rPr>
      <t>500.000,00</t>
    </r>
    <r>
      <rPr>
        <sz val="11"/>
        <rFont val="Times New Roman"/>
        <family val="1"/>
      </rPr>
      <t xml:space="preserve"> са ПДВ-ом ; </t>
    </r>
    <r>
      <rPr>
        <b/>
        <sz val="11"/>
        <rFont val="Times New Roman"/>
        <family val="1"/>
      </rPr>
      <t xml:space="preserve">2.640.000,00 </t>
    </r>
    <r>
      <rPr>
        <sz val="11"/>
        <rFont val="Times New Roman"/>
        <family val="1"/>
      </rPr>
      <t xml:space="preserve">са ПДВ-ом Новогодишњи концерт         
</t>
    </r>
    <r>
      <rPr>
        <i/>
        <sz val="11"/>
        <rFont val="Times New Roman"/>
        <family val="1"/>
      </rPr>
      <t>Програмска класификација 1201-0002 Јачање културне продукције и уметничког сваралаштва</t>
    </r>
    <r>
      <rPr>
        <sz val="11"/>
        <rFont val="Times New Roman"/>
        <family val="1"/>
      </rPr>
      <t xml:space="preserve">
ОРН: 92312100</t>
    </r>
  </si>
  <si>
    <t>Број: 231-III/2019
У Бору, 15.11.2019.године</t>
  </si>
  <si>
    <r>
      <t xml:space="preserve"> ИЗМЕНА И ДОПУНА ПЛАНА ЈАВНИХ НАБАВКИ ЗА 2019. годину
</t>
    </r>
    <r>
      <rPr>
        <b/>
        <sz val="12"/>
        <rFont val="Times New Roman"/>
        <family val="1"/>
      </rPr>
      <t>Израђене на основу Финансијског плана Установе број 1-III/2019 од 09.01.2019.г. који је усклађен са Одлуком о буџету града Бора за 2019.год. број 400-317/2018-I (Сл.лист града Бора"бр.18/2018)  и Решењем о расподели средстава за 2019.годину  број 400-23/2018-III-01 од 08.01.2019.год. и Финансијског плана Установе број 149-III/2019 од 09.07.2019.г. који је усклађен и са Решењем о расподели средстава за 2019.годину  број 400-132/2019-III-01 од 08.07.2019.год. и са Решењем о расподели средстава за 2019.годину  број 400-202/2019-III-01 од 30.08.2019.год. и са Решењем о расподели средстава за 2019.годину  број 400-268/2019-III-01 од 12.11.2019.год.</t>
    </r>
    <r>
      <rPr>
        <b/>
        <sz val="14"/>
        <rFont val="Times New Roman"/>
        <family val="1"/>
      </rPr>
      <t xml:space="preserve">
 </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</si>
</sst>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0"/>
    <numFmt numFmtId="186" formatCode="#,##0;[Red]#,##0"/>
  </numFmts>
  <fonts count="66">
    <font>
      <sz val="10"/>
      <name val="Arial"/>
      <family val="0"/>
    </font>
    <font>
      <sz val="10"/>
      <name val="Times New Roman"/>
      <family val="1"/>
    </font>
    <font>
      <sz val="9"/>
      <name val="Times New Roman"/>
      <family val="1"/>
    </font>
    <font>
      <b/>
      <sz val="10"/>
      <name val="Times New Roman"/>
      <family val="1"/>
    </font>
    <font>
      <b/>
      <sz val="14"/>
      <name val="Times New Roman"/>
      <family val="1"/>
    </font>
    <font>
      <sz val="8"/>
      <name val="Arial"/>
      <family val="2"/>
    </font>
    <font>
      <sz val="12"/>
      <name val="Times New Roman"/>
      <family val="1"/>
    </font>
    <font>
      <b/>
      <sz val="12"/>
      <name val="Times New Roman"/>
      <family val="1"/>
    </font>
    <font>
      <b/>
      <sz val="9"/>
      <name val="Times New Roman"/>
      <family val="1"/>
    </font>
    <font>
      <sz val="11"/>
      <name val="Times New Roman"/>
      <family val="1"/>
    </font>
    <font>
      <u val="single"/>
      <sz val="16"/>
      <color indexed="8"/>
      <name val="Times New Roman"/>
      <family val="1"/>
    </font>
    <font>
      <sz val="12"/>
      <name val="Arial"/>
      <family val="2"/>
    </font>
    <font>
      <b/>
      <sz val="11"/>
      <name val="Times New Roman"/>
      <family val="1"/>
    </font>
    <font>
      <b/>
      <sz val="16"/>
      <name val="Times New Roman"/>
      <family val="1"/>
    </font>
    <font>
      <sz val="16"/>
      <name val="Times New Roman"/>
      <family val="1"/>
    </font>
    <font>
      <i/>
      <sz val="12"/>
      <name val="Times New Roman"/>
      <family val="1"/>
    </font>
    <font>
      <i/>
      <sz val="11"/>
      <name val="Times New Roman"/>
      <family val="1"/>
    </font>
    <font>
      <sz val="12"/>
      <color indexed="10"/>
      <name val="Times New Roman"/>
      <family val="1"/>
    </font>
    <font>
      <sz val="11"/>
      <color indexed="53"/>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Times New Roman"/>
      <family val="1"/>
    </font>
    <font>
      <sz val="16"/>
      <color indexed="8"/>
      <name val="Times New Roman"/>
      <family val="1"/>
    </font>
    <font>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000000"/>
      <name val="Times New Roman"/>
      <family val="1"/>
    </font>
    <font>
      <sz val="12"/>
      <color rgb="FFFF0000"/>
      <name val="Times New Roman"/>
      <family val="1"/>
    </font>
    <font>
      <sz val="11"/>
      <color theme="9" tint="-0.24997000396251678"/>
      <name val="Times New Roman"/>
      <family val="1"/>
    </font>
    <font>
      <sz val="16"/>
      <color rgb="FF000000"/>
      <name val="Times New Roman"/>
      <family val="1"/>
    </font>
    <font>
      <sz val="16"/>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0000"/>
        <bgColor indexed="64"/>
      </patternFill>
    </fill>
    <fill>
      <patternFill patternType="solid">
        <fgColor theme="0"/>
        <bgColor indexed="64"/>
      </patternFill>
    </fill>
    <fill>
      <patternFill patternType="solid">
        <fgColor theme="3" tint="0.7999799847602844"/>
        <bgColor indexed="64"/>
      </patternFill>
    </fill>
    <fill>
      <patternFill patternType="solid">
        <fgColor rgb="FFDAEEF3"/>
        <bgColor indexed="64"/>
      </patternFill>
    </fill>
    <fill>
      <patternFill patternType="solid">
        <fgColor rgb="FFF2DDDC"/>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style="medium"/>
      <bottom style="medium"/>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color indexed="63"/>
      </top>
      <bottom style="medium"/>
    </border>
    <border>
      <left style="medium"/>
      <right>
        <color indexed="63"/>
      </right>
      <top style="medium"/>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medium"/>
      <bottom>
        <color indexed="63"/>
      </bottom>
    </border>
    <border>
      <left>
        <color indexed="63"/>
      </left>
      <right style="thin"/>
      <top>
        <color indexed="63"/>
      </top>
      <bottom>
        <color indexed="63"/>
      </bottom>
    </border>
    <border>
      <left style="thin"/>
      <right style="thin"/>
      <top style="medium"/>
      <bottom style="thin"/>
    </border>
    <border>
      <left style="thin"/>
      <right style="thin"/>
      <top style="thin"/>
      <bottom style="thin"/>
    </border>
    <border>
      <left style="thin"/>
      <right style="thin"/>
      <top>
        <color indexed="63"/>
      </top>
      <bottom style="thin"/>
    </border>
    <border>
      <left style="medium"/>
      <right style="medium"/>
      <top>
        <color indexed="63"/>
      </top>
      <bottom>
        <color indexed="63"/>
      </bottom>
    </border>
    <border>
      <left>
        <color indexed="63"/>
      </left>
      <right>
        <color indexed="63"/>
      </right>
      <top style="medium"/>
      <bottom>
        <color indexed="63"/>
      </bottom>
    </border>
    <border>
      <left style="thin"/>
      <right style="thin"/>
      <top style="thin"/>
      <bottom>
        <color indexed="63"/>
      </bottom>
    </border>
    <border>
      <left style="medium"/>
      <right>
        <color indexed="63"/>
      </right>
      <top style="medium"/>
      <bottom style="thin"/>
    </border>
    <border>
      <left style="medium"/>
      <right>
        <color indexed="63"/>
      </right>
      <top style="medium"/>
      <bottom>
        <color indexed="63"/>
      </bottom>
    </border>
    <border>
      <left>
        <color indexed="63"/>
      </left>
      <right style="thin"/>
      <top style="thin"/>
      <bottom style="thin"/>
    </border>
    <border>
      <left style="thin"/>
      <right style="medium"/>
      <top>
        <color indexed="63"/>
      </top>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medium"/>
      <right>
        <color indexed="63"/>
      </right>
      <top>
        <color indexed="63"/>
      </top>
      <bottom style="medium"/>
    </border>
    <border>
      <left>
        <color indexed="63"/>
      </left>
      <right style="medium">
        <color rgb="FF000000"/>
      </right>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medium">
        <color rgb="FF000000"/>
      </top>
      <bottom>
        <color indexed="63"/>
      </bottom>
    </border>
    <border>
      <left style="thin"/>
      <right>
        <color indexed="63"/>
      </right>
      <top style="medium"/>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style="thin"/>
      <bottom>
        <color indexed="63"/>
      </bottom>
    </border>
    <border>
      <left style="thin"/>
      <right>
        <color indexed="63"/>
      </right>
      <top style="thin"/>
      <bottom style="thin"/>
    </border>
    <border>
      <left style="medium"/>
      <right>
        <color indexed="63"/>
      </right>
      <top>
        <color indexed="63"/>
      </top>
      <bottom>
        <color indexed="63"/>
      </bottom>
    </border>
    <border>
      <left style="medium"/>
      <right style="medium"/>
      <top style="thin"/>
      <bottom style="medium"/>
    </border>
    <border>
      <left>
        <color indexed="63"/>
      </left>
      <right>
        <color indexed="63"/>
      </right>
      <top style="thin"/>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thin"/>
      <right>
        <color indexed="63"/>
      </right>
      <top style="medium"/>
      <bottom style="medium"/>
    </border>
    <border>
      <left style="thin"/>
      <right>
        <color indexed="63"/>
      </right>
      <top>
        <color indexed="63"/>
      </top>
      <bottom style="thin"/>
    </border>
    <border>
      <left style="medium"/>
      <right style="medium"/>
      <top style="medium"/>
      <bottom style="thin"/>
    </border>
    <border>
      <left style="medium"/>
      <right style="thin"/>
      <top style="medium"/>
      <bottom>
        <color indexed="63"/>
      </bottom>
    </border>
    <border>
      <left style="medium"/>
      <right style="thin"/>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style="thin"/>
      <top style="medium"/>
      <bottom>
        <color indexed="63"/>
      </bottom>
    </border>
    <border>
      <left style="thin"/>
      <right>
        <color indexed="63"/>
      </right>
      <top style="medium"/>
      <bottom style="thin"/>
    </border>
    <border>
      <left style="thin"/>
      <right style="medium"/>
      <top style="medium"/>
      <bottom>
        <color indexed="63"/>
      </bottom>
    </border>
    <border>
      <left style="medium">
        <color rgb="FF000000"/>
      </left>
      <right style="thin"/>
      <top style="thin"/>
      <bottom>
        <color indexed="63"/>
      </bottom>
    </border>
    <border>
      <left style="medium"/>
      <right style="thin"/>
      <top>
        <color indexed="63"/>
      </top>
      <bottom style="medium"/>
    </border>
    <border>
      <left style="thin"/>
      <right style="medium"/>
      <top>
        <color indexed="63"/>
      </top>
      <bottom style="medium"/>
    </border>
    <border>
      <left>
        <color indexed="63"/>
      </left>
      <right style="medium"/>
      <top style="medium"/>
      <bottom style="thin"/>
    </border>
    <border>
      <left>
        <color indexed="63"/>
      </left>
      <right>
        <color indexed="63"/>
      </right>
      <top style="medium"/>
      <bottom style="thin"/>
    </border>
    <border>
      <left style="medium"/>
      <right style="medium"/>
      <top style="thin"/>
      <bottom>
        <color indexed="63"/>
      </bottom>
    </border>
    <border>
      <left style="medium"/>
      <right style="medium"/>
      <top>
        <color indexed="63"/>
      </top>
      <bottom style="thin"/>
    </border>
    <border>
      <left style="thin"/>
      <right style="medium"/>
      <top style="thin"/>
      <bottom>
        <color indexed="63"/>
      </botto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688">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33" borderId="10" xfId="0" applyFont="1" applyFill="1" applyBorder="1"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6" fillId="0" borderId="0" xfId="0" applyFont="1" applyAlignment="1">
      <alignment/>
    </xf>
    <xf numFmtId="0" fontId="61" fillId="0" borderId="0" xfId="0" applyFont="1" applyAlignment="1">
      <alignment/>
    </xf>
    <xf numFmtId="0" fontId="7" fillId="0" borderId="0" xfId="0" applyFont="1" applyAlignment="1">
      <alignment/>
    </xf>
    <xf numFmtId="0" fontId="6" fillId="0" borderId="11" xfId="0" applyFont="1" applyBorder="1" applyAlignment="1">
      <alignment wrapText="1"/>
    </xf>
    <xf numFmtId="0" fontId="6" fillId="34" borderId="12" xfId="0" applyFont="1" applyFill="1" applyBorder="1" applyAlignment="1">
      <alignment wrapText="1"/>
    </xf>
    <xf numFmtId="0" fontId="1" fillId="0" borderId="13" xfId="0" applyFont="1" applyBorder="1" applyAlignment="1">
      <alignment horizontal="center"/>
    </xf>
    <xf numFmtId="0" fontId="6" fillId="34" borderId="14" xfId="0" applyFont="1" applyFill="1" applyBorder="1" applyAlignment="1">
      <alignment wrapText="1"/>
    </xf>
    <xf numFmtId="0" fontId="1" fillId="0" borderId="10" xfId="0" applyFont="1" applyBorder="1" applyAlignment="1">
      <alignment horizontal="center" vertical="center"/>
    </xf>
    <xf numFmtId="4" fontId="1" fillId="0" borderId="10" xfId="0" applyNumberFormat="1" applyFont="1" applyBorder="1" applyAlignment="1">
      <alignment vertical="center"/>
    </xf>
    <xf numFmtId="0" fontId="1" fillId="0" borderId="0" xfId="0" applyFont="1" applyAlignment="1">
      <alignment vertical="center"/>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0" xfId="0" applyFont="1" applyAlignment="1">
      <alignment horizontal="justify" vertical="center"/>
    </xf>
    <xf numFmtId="0" fontId="0" fillId="0" borderId="0" xfId="0" applyAlignment="1">
      <alignment vertical="center"/>
    </xf>
    <xf numFmtId="0" fontId="1" fillId="0" borderId="10" xfId="0" applyFont="1" applyBorder="1" applyAlignment="1">
      <alignment horizontal="center" vertical="center" wrapText="1"/>
    </xf>
    <xf numFmtId="0" fontId="6" fillId="0" borderId="12" xfId="0" applyFont="1" applyBorder="1" applyAlignment="1">
      <alignment vertical="center" wrapText="1"/>
    </xf>
    <xf numFmtId="0" fontId="6" fillId="0" borderId="0" xfId="0" applyFont="1" applyAlignment="1">
      <alignment vertical="center"/>
    </xf>
    <xf numFmtId="0" fontId="6" fillId="0" borderId="10" xfId="0" applyFont="1" applyBorder="1" applyAlignment="1">
      <alignment vertical="center"/>
    </xf>
    <xf numFmtId="0" fontId="6" fillId="0" borderId="10" xfId="0" applyFont="1" applyBorder="1" applyAlignment="1">
      <alignment vertical="center" wrapText="1"/>
    </xf>
    <xf numFmtId="0" fontId="6" fillId="34" borderId="14" xfId="0" applyFont="1" applyFill="1" applyBorder="1" applyAlignment="1">
      <alignment vertical="center" wrapText="1"/>
    </xf>
    <xf numFmtId="0" fontId="6" fillId="34" borderId="12" xfId="0" applyFont="1" applyFill="1" applyBorder="1" applyAlignment="1">
      <alignment vertical="center" wrapText="1"/>
    </xf>
    <xf numFmtId="0" fontId="6" fillId="0" borderId="15" xfId="0" applyFont="1" applyBorder="1" applyAlignment="1">
      <alignment vertical="center"/>
    </xf>
    <xf numFmtId="0" fontId="3" fillId="0" borderId="0" xfId="0" applyFont="1" applyAlignment="1">
      <alignment vertical="center"/>
    </xf>
    <xf numFmtId="0" fontId="0" fillId="0" borderId="15" xfId="0" applyBorder="1" applyAlignment="1">
      <alignment/>
    </xf>
    <xf numFmtId="0" fontId="1" fillId="0" borderId="0" xfId="0" applyFont="1" applyBorder="1" applyAlignment="1">
      <alignment/>
    </xf>
    <xf numFmtId="0" fontId="6" fillId="0" borderId="0" xfId="0" applyFont="1" applyBorder="1" applyAlignment="1">
      <alignment/>
    </xf>
    <xf numFmtId="0" fontId="0" fillId="0" borderId="0" xfId="0" applyBorder="1" applyAlignment="1">
      <alignment vertical="center"/>
    </xf>
    <xf numFmtId="0" fontId="0" fillId="0" borderId="0" xfId="0" applyBorder="1" applyAlignment="1">
      <alignment/>
    </xf>
    <xf numFmtId="4" fontId="1" fillId="0" borderId="13" xfId="0" applyNumberFormat="1" applyFont="1" applyBorder="1" applyAlignment="1">
      <alignment vertical="center"/>
    </xf>
    <xf numFmtId="0" fontId="2"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0" xfId="0" applyFont="1" applyAlignment="1">
      <alignment/>
    </xf>
    <xf numFmtId="0" fontId="1" fillId="0" borderId="13" xfId="0" applyFont="1" applyBorder="1" applyAlignment="1">
      <alignment horizontal="center" wrapText="1"/>
    </xf>
    <xf numFmtId="0" fontId="0" fillId="0" borderId="16" xfId="0" applyBorder="1" applyAlignment="1">
      <alignment/>
    </xf>
    <xf numFmtId="0" fontId="3" fillId="0" borderId="15" xfId="0" applyFont="1" applyBorder="1" applyAlignment="1">
      <alignment horizontal="left" vertical="center" wrapText="1"/>
    </xf>
    <xf numFmtId="0" fontId="6" fillId="0" borderId="10" xfId="0" applyFont="1" applyBorder="1" applyAlignment="1">
      <alignment/>
    </xf>
    <xf numFmtId="0" fontId="6" fillId="0" borderId="13" xfId="0" applyFont="1" applyBorder="1" applyAlignment="1">
      <alignment/>
    </xf>
    <xf numFmtId="0" fontId="3" fillId="0" borderId="17" xfId="0" applyFont="1" applyBorder="1" applyAlignment="1">
      <alignment horizontal="left" vertical="center" wrapText="1"/>
    </xf>
    <xf numFmtId="0" fontId="3" fillId="0" borderId="10" xfId="0" applyFont="1" applyBorder="1" applyAlignment="1">
      <alignment horizontal="left" vertical="center" wrapText="1"/>
    </xf>
    <xf numFmtId="0" fontId="6" fillId="0" borderId="14" xfId="0" applyFont="1" applyBorder="1" applyAlignment="1">
      <alignment vertical="center" wrapText="1"/>
    </xf>
    <xf numFmtId="0" fontId="3" fillId="0" borderId="13" xfId="0" applyFont="1" applyBorder="1" applyAlignment="1">
      <alignment horizontal="left" vertical="center" wrapText="1"/>
    </xf>
    <xf numFmtId="0" fontId="3" fillId="0" borderId="13" xfId="0" applyFont="1" applyBorder="1" applyAlignment="1">
      <alignment horizontal="left" vertical="top" wrapText="1"/>
    </xf>
    <xf numFmtId="0" fontId="6" fillId="0" borderId="10" xfId="0" applyFont="1" applyBorder="1" applyAlignment="1">
      <alignment horizontal="left" vertical="center" wrapText="1"/>
    </xf>
    <xf numFmtId="0" fontId="6" fillId="34" borderId="14" xfId="0" applyFont="1" applyFill="1" applyBorder="1" applyAlignment="1">
      <alignment horizontal="left" vertical="center" wrapText="1"/>
    </xf>
    <xf numFmtId="0" fontId="3" fillId="0" borderId="10" xfId="0" applyFont="1" applyBorder="1" applyAlignment="1">
      <alignment horizontal="left" vertical="top" wrapText="1"/>
    </xf>
    <xf numFmtId="0" fontId="6" fillId="0" borderId="10" xfId="0" applyFont="1" applyBorder="1" applyAlignment="1">
      <alignment vertical="center" wrapText="1"/>
    </xf>
    <xf numFmtId="0" fontId="3" fillId="35" borderId="10" xfId="0" applyFont="1" applyFill="1" applyBorder="1" applyAlignment="1">
      <alignment/>
    </xf>
    <xf numFmtId="0" fontId="6" fillId="35" borderId="10" xfId="0" applyFont="1" applyFill="1" applyBorder="1" applyAlignment="1">
      <alignment/>
    </xf>
    <xf numFmtId="0" fontId="7" fillId="35" borderId="10" xfId="0" applyFont="1" applyFill="1" applyBorder="1" applyAlignment="1">
      <alignment vertical="center"/>
    </xf>
    <xf numFmtId="0" fontId="6" fillId="35" borderId="10" xfId="0" applyFont="1" applyFill="1" applyBorder="1" applyAlignment="1">
      <alignment vertical="center"/>
    </xf>
    <xf numFmtId="0" fontId="3" fillId="36" borderId="10" xfId="0" applyFont="1" applyFill="1" applyBorder="1" applyAlignment="1">
      <alignment/>
    </xf>
    <xf numFmtId="0" fontId="6" fillId="36" borderId="10" xfId="0" applyFont="1" applyFill="1" applyBorder="1" applyAlignment="1">
      <alignment/>
    </xf>
    <xf numFmtId="0" fontId="7" fillId="36" borderId="10" xfId="0" applyFont="1" applyFill="1" applyBorder="1" applyAlignment="1">
      <alignment vertical="center"/>
    </xf>
    <xf numFmtId="0" fontId="6" fillId="36" borderId="10" xfId="0" applyFont="1" applyFill="1" applyBorder="1" applyAlignment="1">
      <alignment vertical="center"/>
    </xf>
    <xf numFmtId="0" fontId="6" fillId="0" borderId="10" xfId="0" applyFont="1" applyBorder="1" applyAlignment="1">
      <alignment horizontal="left" vertical="center" wrapText="1"/>
    </xf>
    <xf numFmtId="0" fontId="3" fillId="0" borderId="13" xfId="0" applyFont="1" applyBorder="1" applyAlignment="1">
      <alignment horizontal="left" wrapText="1"/>
    </xf>
    <xf numFmtId="0" fontId="6" fillId="34" borderId="10" xfId="0" applyFont="1" applyFill="1" applyBorder="1" applyAlignment="1">
      <alignment vertical="center" wrapText="1"/>
    </xf>
    <xf numFmtId="0" fontId="6" fillId="34" borderId="10" xfId="0" applyFont="1" applyFill="1" applyBorder="1" applyAlignment="1">
      <alignment horizontal="left" vertical="center" wrapText="1"/>
    </xf>
    <xf numFmtId="0" fontId="3" fillId="0" borderId="10" xfId="0" applyFont="1" applyBorder="1" applyAlignment="1">
      <alignment horizontal="left"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wrapText="1"/>
    </xf>
    <xf numFmtId="0" fontId="7" fillId="0" borderId="20" xfId="0" applyFont="1" applyBorder="1" applyAlignment="1">
      <alignment horizontal="center" wrapText="1"/>
    </xf>
    <xf numFmtId="0" fontId="7" fillId="0" borderId="19" xfId="0" applyFont="1" applyBorder="1" applyAlignment="1">
      <alignment horizontal="center" wrapText="1"/>
    </xf>
    <xf numFmtId="0" fontId="3" fillId="36" borderId="21" xfId="0" applyFont="1" applyFill="1" applyBorder="1" applyAlignment="1">
      <alignment/>
    </xf>
    <xf numFmtId="0" fontId="3" fillId="36" borderId="10" xfId="0" applyFont="1" applyFill="1" applyBorder="1" applyAlignment="1">
      <alignment horizontal="center" vertical="center"/>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xf>
    <xf numFmtId="0" fontId="1" fillId="36" borderId="10" xfId="0" applyFont="1" applyFill="1" applyBorder="1" applyAlignment="1">
      <alignment horizontal="center"/>
    </xf>
    <xf numFmtId="0" fontId="3" fillId="35" borderId="10" xfId="0" applyFont="1" applyFill="1" applyBorder="1" applyAlignment="1">
      <alignment/>
    </xf>
    <xf numFmtId="0" fontId="1" fillId="35" borderId="14" xfId="0" applyFont="1" applyFill="1" applyBorder="1" applyAlignment="1">
      <alignment/>
    </xf>
    <xf numFmtId="4" fontId="1" fillId="35" borderId="10" xfId="0" applyNumberFormat="1" applyFont="1" applyFill="1" applyBorder="1" applyAlignment="1">
      <alignment vertical="center"/>
    </xf>
    <xf numFmtId="0" fontId="1" fillId="35" borderId="10" xfId="0" applyFont="1" applyFill="1" applyBorder="1" applyAlignment="1">
      <alignment vertical="center"/>
    </xf>
    <xf numFmtId="0" fontId="4" fillId="35" borderId="10" xfId="0" applyFont="1" applyFill="1" applyBorder="1" applyAlignment="1">
      <alignment horizontal="center" vertical="center"/>
    </xf>
    <xf numFmtId="0" fontId="1" fillId="35" borderId="10" xfId="0" applyFont="1" applyFill="1" applyBorder="1" applyAlignment="1">
      <alignment/>
    </xf>
    <xf numFmtId="0" fontId="4" fillId="35" borderId="10" xfId="0" applyFont="1" applyFill="1" applyBorder="1" applyAlignment="1">
      <alignment horizontal="center"/>
    </xf>
    <xf numFmtId="0" fontId="1" fillId="36" borderId="0" xfId="0" applyFont="1" applyFill="1" applyBorder="1" applyAlignment="1">
      <alignment/>
    </xf>
    <xf numFmtId="0" fontId="3" fillId="36" borderId="13" xfId="0" applyFont="1" applyFill="1" applyBorder="1" applyAlignment="1">
      <alignment/>
    </xf>
    <xf numFmtId="0" fontId="3" fillId="35" borderId="15" xfId="0" applyFont="1" applyFill="1" applyBorder="1" applyAlignment="1">
      <alignment/>
    </xf>
    <xf numFmtId="4" fontId="1" fillId="36" borderId="10" xfId="0" applyNumberFormat="1" applyFont="1" applyFill="1" applyBorder="1" applyAlignment="1">
      <alignment vertical="center"/>
    </xf>
    <xf numFmtId="0" fontId="1" fillId="36" borderId="10" xfId="0" applyFont="1" applyFill="1" applyBorder="1" applyAlignment="1">
      <alignment vertical="center"/>
    </xf>
    <xf numFmtId="0" fontId="1" fillId="36" borderId="21" xfId="0" applyFont="1" applyFill="1" applyBorder="1" applyAlignment="1">
      <alignment vertical="center"/>
    </xf>
    <xf numFmtId="0" fontId="4" fillId="36" borderId="10" xfId="0" applyFont="1" applyFill="1" applyBorder="1" applyAlignment="1">
      <alignment horizontal="center" vertical="center"/>
    </xf>
    <xf numFmtId="0" fontId="1" fillId="36" borderId="10" xfId="0" applyFont="1" applyFill="1" applyBorder="1" applyAlignment="1">
      <alignment/>
    </xf>
    <xf numFmtId="0" fontId="4" fillId="36" borderId="10" xfId="0" applyFont="1" applyFill="1" applyBorder="1" applyAlignment="1">
      <alignment horizontal="center"/>
    </xf>
    <xf numFmtId="0" fontId="3" fillId="35" borderId="10" xfId="0" applyFont="1" applyFill="1" applyBorder="1" applyAlignment="1">
      <alignment horizontal="center" vertical="center"/>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61" fillId="37" borderId="0" xfId="0" applyFont="1" applyFill="1" applyAlignment="1">
      <alignment horizontal="center"/>
    </xf>
    <xf numFmtId="0" fontId="11" fillId="0" borderId="0" xfId="0" applyFont="1" applyAlignment="1">
      <alignment vertical="center"/>
    </xf>
    <xf numFmtId="0" fontId="6" fillId="38" borderId="10" xfId="0" applyFont="1" applyFill="1" applyBorder="1" applyAlignment="1">
      <alignment vertical="center"/>
    </xf>
    <xf numFmtId="0" fontId="4" fillId="38" borderId="10" xfId="0" applyFont="1" applyFill="1" applyBorder="1" applyAlignment="1">
      <alignment/>
    </xf>
    <xf numFmtId="3" fontId="4" fillId="38" borderId="10" xfId="0" applyNumberFormat="1" applyFont="1" applyFill="1" applyBorder="1" applyAlignment="1">
      <alignment/>
    </xf>
    <xf numFmtId="0" fontId="7" fillId="38" borderId="10" xfId="0" applyFont="1" applyFill="1" applyBorder="1" applyAlignment="1">
      <alignment vertical="center"/>
    </xf>
    <xf numFmtId="0" fontId="6" fillId="38" borderId="10" xfId="0" applyFont="1" applyFill="1" applyBorder="1" applyAlignment="1">
      <alignment/>
    </xf>
    <xf numFmtId="0" fontId="6" fillId="13" borderId="10" xfId="0" applyFont="1" applyFill="1" applyBorder="1" applyAlignment="1">
      <alignment vertical="center" wrapText="1"/>
    </xf>
    <xf numFmtId="0" fontId="3" fillId="16" borderId="10" xfId="0" applyFont="1" applyFill="1" applyBorder="1" applyAlignment="1">
      <alignment horizontal="center" vertical="center"/>
    </xf>
    <xf numFmtId="0" fontId="4" fillId="16" borderId="10" xfId="0" applyFont="1" applyFill="1" applyBorder="1" applyAlignment="1">
      <alignment/>
    </xf>
    <xf numFmtId="0" fontId="6" fillId="4" borderId="14" xfId="0" applyFont="1" applyFill="1" applyBorder="1" applyAlignment="1">
      <alignment wrapText="1"/>
    </xf>
    <xf numFmtId="0" fontId="6" fillId="4" borderId="12" xfId="0" applyFont="1" applyFill="1" applyBorder="1" applyAlignment="1">
      <alignment vertical="center" wrapText="1"/>
    </xf>
    <xf numFmtId="0" fontId="3" fillId="15" borderId="10" xfId="0" applyFont="1" applyFill="1" applyBorder="1" applyAlignment="1">
      <alignment horizontal="center" vertical="center"/>
    </xf>
    <xf numFmtId="0" fontId="6" fillId="3" borderId="15" xfId="0" applyFont="1" applyFill="1" applyBorder="1" applyAlignment="1">
      <alignment vertical="center" wrapText="1"/>
    </xf>
    <xf numFmtId="0" fontId="3" fillId="0" borderId="15" xfId="0" applyFont="1" applyBorder="1" applyAlignment="1">
      <alignment horizontal="left" vertical="top" wrapText="1"/>
    </xf>
    <xf numFmtId="0" fontId="6" fillId="13" borderId="23" xfId="0" applyFont="1" applyFill="1" applyBorder="1" applyAlignment="1">
      <alignment horizontal="left" vertical="top" wrapText="1"/>
    </xf>
    <xf numFmtId="3" fontId="4" fillId="39" borderId="10" xfId="0" applyNumberFormat="1" applyFont="1" applyFill="1" applyBorder="1" applyAlignment="1">
      <alignment/>
    </xf>
    <xf numFmtId="3" fontId="4" fillId="16" borderId="10" xfId="0" applyNumberFormat="1" applyFont="1" applyFill="1" applyBorder="1" applyAlignment="1">
      <alignment/>
    </xf>
    <xf numFmtId="0" fontId="9" fillId="0" borderId="24" xfId="0" applyFont="1" applyBorder="1" applyAlignment="1">
      <alignment horizontal="center" vertical="top" wrapText="1"/>
    </xf>
    <xf numFmtId="0" fontId="1" fillId="0" borderId="24" xfId="0" applyFont="1" applyBorder="1" applyAlignment="1">
      <alignment horizontal="center" vertical="top" wrapText="1"/>
    </xf>
    <xf numFmtId="0" fontId="9" fillId="0" borderId="24" xfId="0" applyFont="1" applyBorder="1" applyAlignment="1">
      <alignment horizontal="center" vertical="top" wrapText="1"/>
    </xf>
    <xf numFmtId="0" fontId="1" fillId="0" borderId="24" xfId="0" applyFont="1" applyBorder="1" applyAlignment="1">
      <alignment horizontal="center" vertical="top" wrapText="1"/>
    </xf>
    <xf numFmtId="0" fontId="9" fillId="0" borderId="25" xfId="0" applyFont="1" applyBorder="1" applyAlignment="1">
      <alignment horizontal="center" vertical="top" wrapText="1"/>
    </xf>
    <xf numFmtId="0" fontId="9" fillId="6" borderId="15" xfId="0" applyFont="1" applyFill="1" applyBorder="1" applyAlignment="1">
      <alignment horizontal="left" vertical="center" wrapText="1"/>
    </xf>
    <xf numFmtId="0" fontId="1" fillId="0" borderId="20" xfId="0" applyFont="1" applyBorder="1" applyAlignment="1">
      <alignment horizontal="center" vertical="top" wrapText="1"/>
    </xf>
    <xf numFmtId="0" fontId="9" fillId="0" borderId="20" xfId="0" applyFont="1" applyBorder="1" applyAlignment="1">
      <alignment horizontal="center" vertical="top" wrapText="1"/>
    </xf>
    <xf numFmtId="0" fontId="9" fillId="0" borderId="20" xfId="0" applyFont="1" applyBorder="1" applyAlignment="1">
      <alignment horizontal="center" vertical="top" wrapText="1"/>
    </xf>
    <xf numFmtId="0" fontId="3" fillId="0" borderId="23" xfId="0" applyFont="1" applyBorder="1" applyAlignment="1">
      <alignment horizontal="left" vertical="top" wrapText="1"/>
    </xf>
    <xf numFmtId="0" fontId="6" fillId="0" borderId="24" xfId="0" applyFont="1" applyBorder="1" applyAlignment="1">
      <alignment horizontal="center" vertical="top" wrapText="1"/>
    </xf>
    <xf numFmtId="0" fontId="6" fillId="40" borderId="26" xfId="0" applyFont="1" applyFill="1" applyBorder="1" applyAlignment="1">
      <alignment horizontal="center" vertical="top" wrapText="1"/>
    </xf>
    <xf numFmtId="0" fontId="9" fillId="0" borderId="27" xfId="0" applyFont="1" applyBorder="1" applyAlignment="1">
      <alignment horizontal="center" vertical="top" wrapText="1"/>
    </xf>
    <xf numFmtId="3" fontId="6" fillId="40" borderId="10" xfId="0" applyNumberFormat="1" applyFont="1" applyFill="1" applyBorder="1" applyAlignment="1">
      <alignment vertical="top"/>
    </xf>
    <xf numFmtId="0" fontId="9" fillId="0" borderId="25" xfId="0" applyFont="1" applyBorder="1" applyAlignment="1">
      <alignment horizontal="center" vertical="top" wrapText="1"/>
    </xf>
    <xf numFmtId="3" fontId="6" fillId="0" borderId="28" xfId="0" applyNumberFormat="1" applyFont="1" applyBorder="1" applyAlignment="1">
      <alignment horizontal="right" vertical="top" wrapText="1"/>
    </xf>
    <xf numFmtId="3" fontId="6" fillId="0" borderId="29" xfId="0" applyNumberFormat="1" applyFont="1" applyBorder="1" applyAlignment="1">
      <alignment horizontal="right" vertical="top" wrapText="1"/>
    </xf>
    <xf numFmtId="0" fontId="9" fillId="0" borderId="29" xfId="0" applyFont="1" applyBorder="1" applyAlignment="1">
      <alignment horizontal="center" vertical="top" wrapText="1"/>
    </xf>
    <xf numFmtId="3" fontId="6" fillId="0" borderId="24" xfId="0" applyNumberFormat="1" applyFont="1" applyBorder="1" applyAlignment="1">
      <alignment horizontal="right" vertical="top" wrapText="1"/>
    </xf>
    <xf numFmtId="0" fontId="1" fillId="0" borderId="30" xfId="0" applyFont="1" applyBorder="1" applyAlignment="1">
      <alignment horizontal="center" vertical="top" wrapText="1"/>
    </xf>
    <xf numFmtId="0" fontId="7" fillId="0" borderId="10" xfId="0" applyFont="1" applyBorder="1" applyAlignment="1">
      <alignment horizontal="center" vertical="top" wrapText="1"/>
    </xf>
    <xf numFmtId="0" fontId="0" fillId="0" borderId="0" xfId="0" applyAlignment="1">
      <alignment vertical="top"/>
    </xf>
    <xf numFmtId="0" fontId="7" fillId="0" borderId="18" xfId="0" applyFont="1" applyBorder="1" applyAlignment="1">
      <alignment horizontal="center" vertical="top" wrapText="1"/>
    </xf>
    <xf numFmtId="0" fontId="7" fillId="0" borderId="20" xfId="0" applyFont="1" applyBorder="1" applyAlignment="1">
      <alignment horizontal="center" vertical="top" wrapText="1"/>
    </xf>
    <xf numFmtId="0" fontId="7" fillId="0" borderId="19" xfId="0" applyFont="1" applyBorder="1" applyAlignment="1">
      <alignment horizontal="center" vertical="top" wrapText="1"/>
    </xf>
    <xf numFmtId="0" fontId="7" fillId="0" borderId="19" xfId="0" applyFont="1" applyBorder="1" applyAlignment="1">
      <alignment horizontal="center" vertical="top"/>
    </xf>
    <xf numFmtId="0" fontId="7" fillId="0" borderId="18" xfId="0" applyFont="1" applyBorder="1" applyAlignment="1">
      <alignment horizontal="center" vertical="top"/>
    </xf>
    <xf numFmtId="3" fontId="6" fillId="0" borderId="20" xfId="0" applyNumberFormat="1" applyFont="1" applyBorder="1" applyAlignment="1">
      <alignment horizontal="right" vertical="top" wrapText="1"/>
    </xf>
    <xf numFmtId="3" fontId="6" fillId="0" borderId="26" xfId="0" applyNumberFormat="1" applyFont="1" applyBorder="1" applyAlignment="1">
      <alignment vertical="top" wrapText="1"/>
    </xf>
    <xf numFmtId="3" fontId="6" fillId="40" borderId="24" xfId="0" applyNumberFormat="1" applyFont="1" applyFill="1" applyBorder="1" applyAlignment="1">
      <alignment horizontal="right" vertical="top" wrapText="1"/>
    </xf>
    <xf numFmtId="0" fontId="0" fillId="0" borderId="28" xfId="0" applyBorder="1" applyAlignment="1">
      <alignment/>
    </xf>
    <xf numFmtId="0" fontId="3" fillId="0" borderId="31" xfId="0" applyFont="1" applyBorder="1" applyAlignment="1">
      <alignment horizontal="left" vertical="top" wrapText="1"/>
    </xf>
    <xf numFmtId="0" fontId="1" fillId="16" borderId="21" xfId="0" applyFont="1" applyFill="1" applyBorder="1" applyAlignment="1">
      <alignment vertical="center"/>
    </xf>
    <xf numFmtId="0" fontId="4" fillId="16" borderId="21" xfId="0" applyFont="1" applyFill="1" applyBorder="1" applyAlignment="1">
      <alignment horizontal="center" vertical="center"/>
    </xf>
    <xf numFmtId="0" fontId="1" fillId="16" borderId="21" xfId="0" applyFont="1" applyFill="1" applyBorder="1" applyAlignment="1">
      <alignment/>
    </xf>
    <xf numFmtId="0" fontId="4" fillId="16" borderId="21" xfId="0" applyFont="1" applyFill="1" applyBorder="1" applyAlignment="1">
      <alignment horizontal="center"/>
    </xf>
    <xf numFmtId="3" fontId="6" fillId="40" borderId="32" xfId="0" applyNumberFormat="1" applyFont="1" applyFill="1" applyBorder="1" applyAlignment="1">
      <alignment horizontal="right" vertical="top" wrapText="1"/>
    </xf>
    <xf numFmtId="0" fontId="6" fillId="40" borderId="29" xfId="0" applyFont="1" applyFill="1" applyBorder="1" applyAlignment="1">
      <alignment horizontal="center" vertical="top" wrapText="1"/>
    </xf>
    <xf numFmtId="0" fontId="13" fillId="39" borderId="30" xfId="0" applyFont="1" applyFill="1" applyBorder="1" applyAlignment="1">
      <alignment/>
    </xf>
    <xf numFmtId="0" fontId="6" fillId="39" borderId="13" xfId="0" applyFont="1" applyFill="1" applyBorder="1" applyAlignment="1">
      <alignment vertical="center"/>
    </xf>
    <xf numFmtId="0" fontId="6" fillId="39" borderId="13" xfId="0" applyFont="1" applyFill="1" applyBorder="1" applyAlignment="1">
      <alignment/>
    </xf>
    <xf numFmtId="0" fontId="6" fillId="18" borderId="21" xfId="0" applyFont="1" applyFill="1" applyBorder="1" applyAlignment="1">
      <alignment vertical="center"/>
    </xf>
    <xf numFmtId="0" fontId="6" fillId="40" borderId="13" xfId="0" applyFont="1" applyFill="1" applyBorder="1" applyAlignment="1">
      <alignment horizontal="center" vertical="top" wrapText="1"/>
    </xf>
    <xf numFmtId="0" fontId="6" fillId="35" borderId="0" xfId="0" applyFont="1" applyFill="1" applyBorder="1" applyAlignment="1">
      <alignment horizontal="left" vertical="center" wrapText="1"/>
    </xf>
    <xf numFmtId="0" fontId="6" fillId="4" borderId="15" xfId="0" applyFont="1" applyFill="1" applyBorder="1" applyAlignment="1">
      <alignment horizontal="left" vertical="top" wrapText="1"/>
    </xf>
    <xf numFmtId="0" fontId="6" fillId="0" borderId="14" xfId="0" applyFont="1" applyBorder="1" applyAlignment="1">
      <alignment horizontal="center" vertical="top" wrapText="1"/>
    </xf>
    <xf numFmtId="0" fontId="6" fillId="37" borderId="22" xfId="0" applyFont="1" applyFill="1" applyBorder="1" applyAlignment="1">
      <alignment/>
    </xf>
    <xf numFmtId="3" fontId="4" fillId="40" borderId="31" xfId="0" applyNumberFormat="1" applyFont="1" applyFill="1" applyBorder="1" applyAlignment="1">
      <alignment/>
    </xf>
    <xf numFmtId="0" fontId="6" fillId="0" borderId="33" xfId="0" applyFont="1" applyBorder="1" applyAlignment="1">
      <alignment/>
    </xf>
    <xf numFmtId="0" fontId="6" fillId="0" borderId="22" xfId="0" applyFont="1" applyBorder="1" applyAlignment="1">
      <alignment/>
    </xf>
    <xf numFmtId="0" fontId="1" fillId="0" borderId="22" xfId="0" applyFont="1" applyBorder="1" applyAlignment="1">
      <alignment/>
    </xf>
    <xf numFmtId="0" fontId="1" fillId="0" borderId="34" xfId="0" applyFont="1" applyBorder="1" applyAlignment="1">
      <alignment/>
    </xf>
    <xf numFmtId="0" fontId="1" fillId="0" borderId="31" xfId="0" applyFont="1" applyBorder="1" applyAlignment="1">
      <alignment/>
    </xf>
    <xf numFmtId="3" fontId="4" fillId="40" borderId="22" xfId="0" applyNumberFormat="1" applyFont="1" applyFill="1" applyBorder="1" applyAlignment="1">
      <alignment/>
    </xf>
    <xf numFmtId="0" fontId="0" fillId="0" borderId="35" xfId="0" applyBorder="1" applyAlignment="1">
      <alignment/>
    </xf>
    <xf numFmtId="0" fontId="0" fillId="0" borderId="28" xfId="0" applyBorder="1" applyAlignment="1">
      <alignment horizontal="center"/>
    </xf>
    <xf numFmtId="0" fontId="0" fillId="0" borderId="28" xfId="0" applyBorder="1" applyAlignment="1">
      <alignment/>
    </xf>
    <xf numFmtId="0" fontId="6" fillId="13" borderId="35" xfId="0" applyFont="1" applyFill="1" applyBorder="1" applyAlignment="1">
      <alignment horizontal="left" vertical="top" wrapText="1"/>
    </xf>
    <xf numFmtId="0" fontId="6" fillId="13" borderId="29" xfId="0" applyFont="1" applyFill="1" applyBorder="1" applyAlignment="1">
      <alignment horizontal="left" vertical="top" wrapText="1"/>
    </xf>
    <xf numFmtId="0" fontId="6" fillId="0" borderId="36" xfId="0" applyFont="1" applyBorder="1" applyAlignment="1">
      <alignment horizontal="center" vertical="top" wrapText="1"/>
    </xf>
    <xf numFmtId="0" fontId="0" fillId="0" borderId="0" xfId="0" applyFont="1" applyAlignment="1">
      <alignment/>
    </xf>
    <xf numFmtId="0" fontId="7" fillId="40" borderId="10" xfId="0" applyFont="1" applyFill="1" applyBorder="1" applyAlignment="1">
      <alignment horizontal="center" vertical="top" wrapText="1"/>
    </xf>
    <xf numFmtId="0" fontId="0" fillId="0" borderId="0" xfId="0" applyFont="1" applyAlignment="1">
      <alignment vertical="center"/>
    </xf>
    <xf numFmtId="0" fontId="1" fillId="0" borderId="23" xfId="0" applyFont="1" applyBorder="1" applyAlignment="1">
      <alignment/>
    </xf>
    <xf numFmtId="3" fontId="6" fillId="40" borderId="29" xfId="0" applyNumberFormat="1" applyFont="1" applyFill="1" applyBorder="1" applyAlignment="1">
      <alignment vertical="top"/>
    </xf>
    <xf numFmtId="0" fontId="3" fillId="0" borderId="22" xfId="0" applyFont="1" applyBorder="1" applyAlignment="1">
      <alignment horizontal="left" vertical="top" wrapText="1"/>
    </xf>
    <xf numFmtId="0" fontId="1" fillId="0" borderId="10" xfId="0" applyFont="1" applyBorder="1" applyAlignment="1">
      <alignment/>
    </xf>
    <xf numFmtId="3" fontId="4" fillId="40" borderId="37" xfId="0" applyNumberFormat="1" applyFont="1" applyFill="1" applyBorder="1" applyAlignment="1">
      <alignment/>
    </xf>
    <xf numFmtId="3" fontId="6" fillId="40" borderId="38" xfId="0" applyNumberFormat="1" applyFont="1" applyFill="1" applyBorder="1" applyAlignment="1">
      <alignment horizontal="right" vertical="top" wrapText="1"/>
    </xf>
    <xf numFmtId="3" fontId="6" fillId="0" borderId="39" xfId="0" applyNumberFormat="1" applyFont="1" applyBorder="1" applyAlignment="1">
      <alignment horizontal="right" vertical="top"/>
    </xf>
    <xf numFmtId="0" fontId="6" fillId="0" borderId="39" xfId="0" applyFont="1" applyBorder="1" applyAlignment="1">
      <alignment horizontal="center" vertical="top" wrapText="1"/>
    </xf>
    <xf numFmtId="0" fontId="1" fillId="0" borderId="39" xfId="0" applyFont="1" applyBorder="1" applyAlignment="1">
      <alignment horizontal="center" vertical="top" wrapText="1"/>
    </xf>
    <xf numFmtId="0" fontId="9" fillId="0" borderId="39" xfId="0" applyFont="1" applyBorder="1" applyAlignment="1">
      <alignment horizontal="center" vertical="top" wrapText="1"/>
    </xf>
    <xf numFmtId="0" fontId="6" fillId="0" borderId="40" xfId="0" applyFont="1" applyBorder="1" applyAlignment="1">
      <alignment horizontal="center" vertical="top" wrapText="1"/>
    </xf>
    <xf numFmtId="0" fontId="7" fillId="0" borderId="34" xfId="0" applyFont="1" applyBorder="1" applyAlignment="1">
      <alignment horizontal="center" vertical="top" wrapText="1"/>
    </xf>
    <xf numFmtId="0" fontId="6" fillId="35" borderId="10" xfId="0" applyFont="1" applyFill="1" applyBorder="1" applyAlignment="1">
      <alignment wrapText="1"/>
    </xf>
    <xf numFmtId="3" fontId="6" fillId="40" borderId="29" xfId="0" applyNumberFormat="1" applyFont="1" applyFill="1" applyBorder="1" applyAlignment="1">
      <alignment horizontal="right" vertical="top" wrapText="1"/>
    </xf>
    <xf numFmtId="3" fontId="4" fillId="40" borderId="10" xfId="0" applyNumberFormat="1" applyFont="1" applyFill="1" applyBorder="1" applyAlignment="1">
      <alignment/>
    </xf>
    <xf numFmtId="0" fontId="6" fillId="35" borderId="11" xfId="0" applyFont="1" applyFill="1" applyBorder="1" applyAlignment="1">
      <alignment vertical="top" wrapText="1"/>
    </xf>
    <xf numFmtId="0" fontId="9" fillId="6" borderId="28" xfId="0" applyFont="1" applyFill="1" applyBorder="1" applyAlignment="1">
      <alignment horizontal="left" vertical="top" wrapText="1"/>
    </xf>
    <xf numFmtId="0" fontId="0" fillId="0" borderId="29" xfId="0" applyBorder="1" applyAlignment="1">
      <alignment/>
    </xf>
    <xf numFmtId="0" fontId="0" fillId="0" borderId="39" xfId="0" applyBorder="1" applyAlignment="1">
      <alignment/>
    </xf>
    <xf numFmtId="0" fontId="6" fillId="6" borderId="15" xfId="0" applyFont="1" applyFill="1" applyBorder="1" applyAlignment="1">
      <alignment horizontal="left" vertical="top" wrapText="1"/>
    </xf>
    <xf numFmtId="0" fontId="9" fillId="0" borderId="41" xfId="0" applyFont="1" applyBorder="1" applyAlignment="1">
      <alignment horizontal="center" vertical="top" wrapText="1"/>
    </xf>
    <xf numFmtId="0" fontId="3" fillId="0" borderId="14" xfId="0" applyFont="1" applyBorder="1" applyAlignment="1">
      <alignment horizontal="left" vertical="top" wrapText="1"/>
    </xf>
    <xf numFmtId="0" fontId="6" fillId="0" borderId="10" xfId="0" applyFont="1" applyBorder="1" applyAlignment="1">
      <alignment vertical="top" wrapText="1"/>
    </xf>
    <xf numFmtId="0" fontId="6" fillId="13" borderId="22" xfId="0" applyFont="1" applyFill="1" applyBorder="1" applyAlignment="1">
      <alignment horizontal="left" vertical="top" wrapText="1"/>
    </xf>
    <xf numFmtId="0" fontId="11" fillId="0" borderId="0" xfId="0" applyFont="1" applyAlignment="1">
      <alignment vertical="top"/>
    </xf>
    <xf numFmtId="3" fontId="7" fillId="6" borderId="22" xfId="0" applyNumberFormat="1" applyFont="1" applyFill="1" applyBorder="1" applyAlignment="1">
      <alignment vertical="top"/>
    </xf>
    <xf numFmtId="0" fontId="6" fillId="37" borderId="10" xfId="0" applyFont="1" applyFill="1" applyBorder="1" applyAlignment="1">
      <alignment/>
    </xf>
    <xf numFmtId="0" fontId="3" fillId="0" borderId="42"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6" fillId="39" borderId="10" xfId="0" applyFont="1" applyFill="1" applyBorder="1" applyAlignment="1">
      <alignment vertical="center"/>
    </xf>
    <xf numFmtId="0" fontId="13" fillId="39" borderId="21" xfId="0" applyFont="1" applyFill="1" applyBorder="1" applyAlignment="1">
      <alignment/>
    </xf>
    <xf numFmtId="0" fontId="7" fillId="39" borderId="40" xfId="0" applyFont="1" applyFill="1" applyBorder="1" applyAlignment="1">
      <alignment vertical="center"/>
    </xf>
    <xf numFmtId="0" fontId="6" fillId="39" borderId="22" xfId="0" applyFont="1" applyFill="1" applyBorder="1" applyAlignment="1">
      <alignment vertical="center"/>
    </xf>
    <xf numFmtId="0" fontId="6" fillId="39" borderId="15" xfId="0" applyFont="1" applyFill="1" applyBorder="1" applyAlignment="1">
      <alignment vertical="center"/>
    </xf>
    <xf numFmtId="0" fontId="6" fillId="39" borderId="14" xfId="0" applyFont="1" applyFill="1" applyBorder="1" applyAlignment="1">
      <alignment vertical="center"/>
    </xf>
    <xf numFmtId="0" fontId="6" fillId="39" borderId="22" xfId="0" applyFont="1" applyFill="1" applyBorder="1" applyAlignment="1">
      <alignment/>
    </xf>
    <xf numFmtId="3" fontId="6" fillId="0" borderId="10" xfId="0" applyNumberFormat="1" applyFont="1" applyBorder="1" applyAlignment="1">
      <alignment vertical="top"/>
    </xf>
    <xf numFmtId="0" fontId="7" fillId="0" borderId="10" xfId="0" applyFont="1" applyBorder="1" applyAlignment="1">
      <alignment horizontal="left" vertical="top" wrapText="1"/>
    </xf>
    <xf numFmtId="0" fontId="6" fillId="0" borderId="10" xfId="0" applyFont="1" applyBorder="1" applyAlignment="1">
      <alignment/>
    </xf>
    <xf numFmtId="0" fontId="6" fillId="0" borderId="30" xfId="0" applyFont="1" applyBorder="1" applyAlignment="1">
      <alignment/>
    </xf>
    <xf numFmtId="0" fontId="7" fillId="0" borderId="14" xfId="0" applyFont="1" applyBorder="1" applyAlignment="1">
      <alignment horizontal="left" vertical="top" wrapText="1"/>
    </xf>
    <xf numFmtId="0" fontId="7" fillId="0" borderId="12" xfId="0" applyFont="1" applyBorder="1" applyAlignment="1">
      <alignment horizontal="left" vertical="center" wrapText="1"/>
    </xf>
    <xf numFmtId="3" fontId="6" fillId="40" borderId="10" xfId="0" applyNumberFormat="1" applyFont="1" applyFill="1" applyBorder="1" applyAlignment="1">
      <alignment vertical="top" wrapText="1"/>
    </xf>
    <xf numFmtId="3" fontId="6" fillId="40" borderId="10" xfId="0" applyNumberFormat="1" applyFont="1" applyFill="1" applyBorder="1" applyAlignment="1">
      <alignment vertical="top"/>
    </xf>
    <xf numFmtId="0" fontId="7" fillId="40" borderId="34" xfId="0" applyFont="1" applyFill="1" applyBorder="1" applyAlignment="1">
      <alignment horizontal="center" vertical="top" wrapText="1"/>
    </xf>
    <xf numFmtId="3" fontId="6" fillId="0" borderId="10" xfId="0" applyNumberFormat="1" applyFont="1" applyBorder="1" applyAlignment="1">
      <alignment vertical="top" wrapText="1"/>
    </xf>
    <xf numFmtId="0" fontId="7" fillId="0" borderId="15" xfId="0" applyFont="1" applyBorder="1" applyAlignment="1">
      <alignment horizontal="left" vertical="top" wrapText="1"/>
    </xf>
    <xf numFmtId="3" fontId="4" fillId="18" borderId="28" xfId="0" applyNumberFormat="1" applyFont="1" applyFill="1" applyBorder="1" applyAlignment="1">
      <alignment horizontal="right"/>
    </xf>
    <xf numFmtId="0" fontId="4" fillId="18" borderId="28" xfId="0" applyFont="1" applyFill="1" applyBorder="1" applyAlignment="1">
      <alignment horizontal="right"/>
    </xf>
    <xf numFmtId="0" fontId="6" fillId="13" borderId="22" xfId="0" applyFont="1" applyFill="1" applyBorder="1" applyAlignment="1">
      <alignment vertical="top" wrapText="1"/>
    </xf>
    <xf numFmtId="3" fontId="7" fillId="13" borderId="22" xfId="0" applyNumberFormat="1" applyFont="1" applyFill="1" applyBorder="1" applyAlignment="1">
      <alignment vertical="top"/>
    </xf>
    <xf numFmtId="3" fontId="7" fillId="13" borderId="15" xfId="0" applyNumberFormat="1" applyFont="1" applyFill="1" applyBorder="1" applyAlignment="1">
      <alignment vertical="top"/>
    </xf>
    <xf numFmtId="3" fontId="7" fillId="13" borderId="10" xfId="0" applyNumberFormat="1" applyFont="1" applyFill="1" applyBorder="1" applyAlignment="1">
      <alignment vertical="top"/>
    </xf>
    <xf numFmtId="3" fontId="7" fillId="13" borderId="23" xfId="0" applyNumberFormat="1" applyFont="1" applyFill="1" applyBorder="1" applyAlignment="1">
      <alignment vertical="top"/>
    </xf>
    <xf numFmtId="3" fontId="7" fillId="4" borderId="22" xfId="0" applyNumberFormat="1" applyFont="1" applyFill="1" applyBorder="1" applyAlignment="1">
      <alignment vertical="top"/>
    </xf>
    <xf numFmtId="0" fontId="6" fillId="0" borderId="24" xfId="0" applyFont="1" applyBorder="1" applyAlignment="1">
      <alignment horizontal="center" vertical="top" wrapText="1"/>
    </xf>
    <xf numFmtId="0" fontId="6" fillId="41" borderId="23" xfId="0" applyFont="1" applyFill="1" applyBorder="1" applyAlignment="1">
      <alignment horizontal="left" vertical="top" wrapText="1"/>
    </xf>
    <xf numFmtId="0" fontId="3" fillId="37" borderId="28" xfId="0" applyFont="1" applyFill="1" applyBorder="1" applyAlignment="1">
      <alignment horizontal="center" vertical="center"/>
    </xf>
    <xf numFmtId="3" fontId="4" fillId="37" borderId="28" xfId="0" applyNumberFormat="1" applyFont="1" applyFill="1" applyBorder="1" applyAlignment="1">
      <alignment horizontal="right" vertical="center" wrapText="1"/>
    </xf>
    <xf numFmtId="0" fontId="7" fillId="37" borderId="28" xfId="0" applyFont="1" applyFill="1" applyBorder="1" applyAlignment="1">
      <alignment horizontal="left" vertical="center" wrapText="1"/>
    </xf>
    <xf numFmtId="3" fontId="7" fillId="13" borderId="22" xfId="0" applyNumberFormat="1" applyFont="1" applyFill="1" applyBorder="1" applyAlignment="1">
      <alignment horizontal="right" vertical="top" wrapText="1"/>
    </xf>
    <xf numFmtId="0" fontId="6" fillId="36" borderId="10" xfId="0" applyFont="1" applyFill="1" applyBorder="1" applyAlignment="1">
      <alignment vertical="top"/>
    </xf>
    <xf numFmtId="3" fontId="4" fillId="39" borderId="13" xfId="0" applyNumberFormat="1" applyFont="1" applyFill="1" applyBorder="1" applyAlignment="1">
      <alignment/>
    </xf>
    <xf numFmtId="0" fontId="7" fillId="39" borderId="13" xfId="0" applyFont="1" applyFill="1" applyBorder="1" applyAlignment="1">
      <alignment vertical="center"/>
    </xf>
    <xf numFmtId="0" fontId="6" fillId="36" borderId="22" xfId="0" applyFont="1" applyFill="1" applyBorder="1" applyAlignment="1">
      <alignment vertical="center"/>
    </xf>
    <xf numFmtId="3" fontId="4" fillId="36" borderId="14" xfId="0" applyNumberFormat="1" applyFont="1" applyFill="1" applyBorder="1" applyAlignment="1">
      <alignment vertical="top"/>
    </xf>
    <xf numFmtId="3" fontId="4" fillId="36" borderId="10" xfId="0" applyNumberFormat="1" applyFont="1" applyFill="1" applyBorder="1" applyAlignment="1">
      <alignment vertical="top"/>
    </xf>
    <xf numFmtId="0" fontId="7" fillId="36" borderId="22" xfId="0" applyFont="1" applyFill="1" applyBorder="1" applyAlignment="1">
      <alignment vertical="top"/>
    </xf>
    <xf numFmtId="0" fontId="6" fillId="36" borderId="17" xfId="0" applyFont="1" applyFill="1" applyBorder="1" applyAlignment="1">
      <alignment vertical="top"/>
    </xf>
    <xf numFmtId="0" fontId="6" fillId="36" borderId="39" xfId="0" applyFont="1" applyFill="1" applyBorder="1" applyAlignment="1">
      <alignment vertical="top"/>
    </xf>
    <xf numFmtId="0" fontId="6" fillId="19" borderId="10" xfId="0" applyFont="1" applyFill="1" applyBorder="1" applyAlignment="1">
      <alignment vertical="center"/>
    </xf>
    <xf numFmtId="0" fontId="4" fillId="19" borderId="10" xfId="0" applyFont="1" applyFill="1" applyBorder="1" applyAlignment="1">
      <alignment/>
    </xf>
    <xf numFmtId="0" fontId="6" fillId="13" borderId="43" xfId="0" applyFont="1" applyFill="1" applyBorder="1" applyAlignment="1">
      <alignment vertical="top" wrapText="1"/>
    </xf>
    <xf numFmtId="0" fontId="6" fillId="13" borderId="10" xfId="0" applyFont="1" applyFill="1" applyBorder="1" applyAlignment="1">
      <alignment horizontal="left" vertical="top" wrapText="1"/>
    </xf>
    <xf numFmtId="0" fontId="6" fillId="13" borderId="12" xfId="0" applyFont="1" applyFill="1" applyBorder="1" applyAlignment="1">
      <alignment horizontal="left" vertical="top" wrapText="1"/>
    </xf>
    <xf numFmtId="0" fontId="4" fillId="18" borderId="28" xfId="0" applyFont="1" applyFill="1" applyBorder="1" applyAlignment="1">
      <alignment wrapText="1"/>
    </xf>
    <xf numFmtId="0" fontId="6" fillId="18" borderId="28" xfId="0" applyFont="1" applyFill="1" applyBorder="1" applyAlignment="1">
      <alignment/>
    </xf>
    <xf numFmtId="3" fontId="6" fillId="0" borderId="44" xfId="0" applyNumberFormat="1" applyFont="1" applyBorder="1" applyAlignment="1">
      <alignment horizontal="right" vertical="top" wrapText="1"/>
    </xf>
    <xf numFmtId="3" fontId="6" fillId="0" borderId="45" xfId="0" applyNumberFormat="1" applyFont="1" applyBorder="1" applyAlignment="1">
      <alignment horizontal="right" vertical="top" wrapText="1"/>
    </xf>
    <xf numFmtId="0" fontId="6" fillId="13" borderId="46" xfId="0" applyFont="1" applyFill="1" applyBorder="1" applyAlignment="1">
      <alignment vertical="top" wrapText="1"/>
    </xf>
    <xf numFmtId="0" fontId="9" fillId="0" borderId="47" xfId="0" applyFont="1" applyBorder="1" applyAlignment="1">
      <alignment horizontal="center" vertical="top" wrapText="1"/>
    </xf>
    <xf numFmtId="0" fontId="6" fillId="4" borderId="10" xfId="0" applyFont="1" applyFill="1" applyBorder="1" applyAlignment="1">
      <alignment horizontal="left" vertical="center" wrapText="1"/>
    </xf>
    <xf numFmtId="3" fontId="7" fillId="6" borderId="15" xfId="0" applyNumberFormat="1" applyFont="1" applyFill="1" applyBorder="1" applyAlignment="1">
      <alignment horizontal="right" vertical="top" wrapText="1"/>
    </xf>
    <xf numFmtId="0" fontId="6" fillId="6" borderId="15" xfId="0" applyFont="1" applyFill="1" applyBorder="1" applyAlignment="1">
      <alignment horizontal="left" vertical="top" wrapText="1"/>
    </xf>
    <xf numFmtId="0" fontId="6" fillId="6" borderId="22" xfId="0" applyFont="1" applyFill="1" applyBorder="1" applyAlignment="1">
      <alignment horizontal="left" vertical="center" wrapText="1"/>
    </xf>
    <xf numFmtId="0" fontId="0" fillId="0" borderId="28" xfId="0" applyBorder="1" applyAlignment="1">
      <alignment horizontal="right"/>
    </xf>
    <xf numFmtId="3" fontId="7" fillId="6" borderId="22" xfId="0" applyNumberFormat="1" applyFont="1" applyFill="1" applyBorder="1" applyAlignment="1">
      <alignment horizontal="right" vertical="top" wrapText="1"/>
    </xf>
    <xf numFmtId="0" fontId="4" fillId="15" borderId="13" xfId="0" applyFont="1" applyFill="1" applyBorder="1" applyAlignment="1">
      <alignment horizontal="center" vertical="center"/>
    </xf>
    <xf numFmtId="0" fontId="1" fillId="15" borderId="13" xfId="0" applyFont="1" applyFill="1" applyBorder="1" applyAlignment="1">
      <alignment/>
    </xf>
    <xf numFmtId="0" fontId="4" fillId="15" borderId="13" xfId="0" applyFont="1" applyFill="1" applyBorder="1" applyAlignment="1">
      <alignment horizontal="center"/>
    </xf>
    <xf numFmtId="0" fontId="4" fillId="15" borderId="31" xfId="0" applyFont="1" applyFill="1" applyBorder="1" applyAlignment="1">
      <alignment/>
    </xf>
    <xf numFmtId="3" fontId="4" fillId="15" borderId="13" xfId="0" applyNumberFormat="1" applyFont="1" applyFill="1" applyBorder="1" applyAlignment="1">
      <alignment/>
    </xf>
    <xf numFmtId="0" fontId="1" fillId="15" borderId="13" xfId="0" applyFont="1" applyFill="1" applyBorder="1" applyAlignment="1">
      <alignment vertical="center"/>
    </xf>
    <xf numFmtId="0" fontId="1" fillId="15" borderId="37" xfId="0" applyFont="1" applyFill="1" applyBorder="1" applyAlignment="1">
      <alignment/>
    </xf>
    <xf numFmtId="0" fontId="6" fillId="13" borderId="22" xfId="0" applyFont="1" applyFill="1" applyBorder="1" applyAlignment="1">
      <alignment horizontal="left" vertical="center" wrapText="1"/>
    </xf>
    <xf numFmtId="0" fontId="1" fillId="0" borderId="48" xfId="0" applyFont="1" applyBorder="1" applyAlignment="1">
      <alignment horizontal="center" vertical="top" wrapText="1"/>
    </xf>
    <xf numFmtId="0" fontId="9" fillId="0" borderId="49" xfId="0" applyFont="1" applyBorder="1" applyAlignment="1">
      <alignment horizontal="center" vertical="top" wrapText="1"/>
    </xf>
    <xf numFmtId="0" fontId="7" fillId="42" borderId="50" xfId="0" applyFont="1" applyFill="1" applyBorder="1" applyAlignment="1">
      <alignment horizontal="justify" vertical="top" wrapText="1"/>
    </xf>
    <xf numFmtId="0" fontId="7" fillId="0" borderId="32" xfId="0" applyFont="1" applyBorder="1" applyAlignment="1">
      <alignment vertical="top" wrapText="1"/>
    </xf>
    <xf numFmtId="0" fontId="6" fillId="0" borderId="0" xfId="0" applyFont="1" applyAlignment="1">
      <alignment vertical="top" wrapText="1"/>
    </xf>
    <xf numFmtId="0" fontId="62" fillId="35" borderId="11" xfId="0" applyFont="1" applyFill="1" applyBorder="1" applyAlignment="1">
      <alignment vertical="center" wrapText="1"/>
    </xf>
    <xf numFmtId="0" fontId="63" fillId="0" borderId="24" xfId="0" applyFont="1" applyBorder="1" applyAlignment="1">
      <alignment horizontal="center" vertical="top" wrapText="1"/>
    </xf>
    <xf numFmtId="0" fontId="3" fillId="0" borderId="30" xfId="0" applyFont="1" applyBorder="1" applyAlignment="1">
      <alignment horizontal="center" vertical="center"/>
    </xf>
    <xf numFmtId="0" fontId="6" fillId="40" borderId="13" xfId="0" applyFont="1" applyFill="1" applyBorder="1" applyAlignment="1">
      <alignment horizontal="center" vertical="top" wrapText="1"/>
    </xf>
    <xf numFmtId="3" fontId="7" fillId="13" borderId="13" xfId="0" applyNumberFormat="1" applyFont="1" applyFill="1" applyBorder="1" applyAlignment="1">
      <alignment horizontal="center" vertical="top" wrapText="1"/>
    </xf>
    <xf numFmtId="3" fontId="6" fillId="40" borderId="24" xfId="0" applyNumberFormat="1" applyFont="1" applyFill="1" applyBorder="1" applyAlignment="1">
      <alignment horizontal="right" vertical="top" wrapText="1"/>
    </xf>
    <xf numFmtId="3" fontId="6" fillId="40" borderId="24" xfId="0" applyNumberFormat="1" applyFont="1" applyFill="1" applyBorder="1" applyAlignment="1">
      <alignment horizontal="right" vertical="top"/>
    </xf>
    <xf numFmtId="0" fontId="6" fillId="35" borderId="0" xfId="0" applyFont="1" applyFill="1" applyBorder="1" applyAlignment="1">
      <alignment vertical="center" wrapText="1"/>
    </xf>
    <xf numFmtId="0" fontId="6" fillId="40" borderId="24" xfId="0" applyFont="1" applyFill="1" applyBorder="1" applyAlignment="1">
      <alignment horizontal="center" vertical="top" wrapText="1"/>
    </xf>
    <xf numFmtId="0" fontId="6" fillId="13" borderId="10" xfId="0" applyFont="1" applyFill="1" applyBorder="1" applyAlignment="1">
      <alignment horizontal="left" vertical="center" wrapText="1"/>
    </xf>
    <xf numFmtId="0" fontId="6" fillId="13" borderId="15" xfId="0" applyFont="1" applyFill="1" applyBorder="1" applyAlignment="1">
      <alignment vertical="center" wrapText="1"/>
    </xf>
    <xf numFmtId="0" fontId="6" fillId="13" borderId="12" xfId="0" applyFont="1" applyFill="1" applyBorder="1" applyAlignment="1">
      <alignment vertical="center" wrapText="1"/>
    </xf>
    <xf numFmtId="0" fontId="1" fillId="0" borderId="31" xfId="0" applyFont="1" applyBorder="1" applyAlignment="1">
      <alignment horizontal="center" vertical="top" wrapText="1"/>
    </xf>
    <xf numFmtId="0" fontId="9" fillId="0" borderId="26" xfId="0" applyFont="1" applyBorder="1" applyAlignment="1">
      <alignment horizontal="center" vertical="top" wrapText="1"/>
    </xf>
    <xf numFmtId="0" fontId="6" fillId="0" borderId="0" xfId="0" applyFont="1" applyBorder="1" applyAlignment="1">
      <alignment horizontal="center" vertical="top" wrapText="1"/>
    </xf>
    <xf numFmtId="0" fontId="6" fillId="40" borderId="45" xfId="0" applyFont="1" applyFill="1" applyBorder="1" applyAlignment="1">
      <alignment horizontal="center" vertical="top" wrapText="1"/>
    </xf>
    <xf numFmtId="0" fontId="1" fillId="0" borderId="32" xfId="0" applyFont="1" applyBorder="1" applyAlignment="1">
      <alignment horizontal="center" vertical="top" wrapText="1"/>
    </xf>
    <xf numFmtId="0" fontId="9" fillId="0" borderId="32" xfId="0" applyFont="1" applyBorder="1" applyAlignment="1">
      <alignment horizontal="center" vertical="top" wrapText="1"/>
    </xf>
    <xf numFmtId="0" fontId="3" fillId="0" borderId="51" xfId="0" applyFont="1" applyBorder="1" applyAlignment="1">
      <alignment horizontal="left" vertical="top" wrapText="1"/>
    </xf>
    <xf numFmtId="0" fontId="0" fillId="0" borderId="52" xfId="0" applyFont="1" applyBorder="1" applyAlignment="1">
      <alignment/>
    </xf>
    <xf numFmtId="3" fontId="7" fillId="41" borderId="53" xfId="0" applyNumberFormat="1" applyFont="1" applyFill="1" applyBorder="1" applyAlignment="1">
      <alignment vertical="top"/>
    </xf>
    <xf numFmtId="3" fontId="4" fillId="37" borderId="54" xfId="0" applyNumberFormat="1" applyFont="1" applyFill="1" applyBorder="1" applyAlignment="1">
      <alignment horizontal="right" vertical="center" wrapText="1"/>
    </xf>
    <xf numFmtId="0" fontId="7" fillId="37" borderId="55" xfId="0" applyFont="1" applyFill="1" applyBorder="1" applyAlignment="1">
      <alignment horizontal="left" vertical="center" wrapText="1"/>
    </xf>
    <xf numFmtId="0" fontId="7" fillId="37" borderId="51" xfId="0" applyFont="1" applyFill="1" applyBorder="1" applyAlignment="1">
      <alignment horizontal="left" vertical="top" wrapText="1"/>
    </xf>
    <xf numFmtId="3" fontId="4" fillId="37" borderId="56" xfId="0" applyNumberFormat="1" applyFont="1" applyFill="1" applyBorder="1" applyAlignment="1">
      <alignment horizontal="right" vertical="center" wrapText="1"/>
    </xf>
    <xf numFmtId="3" fontId="6" fillId="40" borderId="18" xfId="0" applyNumberFormat="1" applyFont="1" applyFill="1" applyBorder="1" applyAlignment="1">
      <alignment horizontal="right" vertical="top" wrapText="1"/>
    </xf>
    <xf numFmtId="0" fontId="7" fillId="36" borderId="10" xfId="0" applyFont="1" applyFill="1" applyBorder="1" applyAlignment="1">
      <alignment vertical="center" wrapText="1"/>
    </xf>
    <xf numFmtId="0" fontId="0" fillId="0" borderId="57" xfId="0" applyBorder="1" applyAlignment="1">
      <alignment/>
    </xf>
    <xf numFmtId="0" fontId="6" fillId="36" borderId="58" xfId="0" applyFont="1" applyFill="1" applyBorder="1" applyAlignment="1">
      <alignment vertical="top"/>
    </xf>
    <xf numFmtId="0" fontId="9" fillId="0" borderId="45" xfId="0" applyFont="1" applyBorder="1" applyAlignment="1">
      <alignment horizontal="center" vertical="top" wrapText="1"/>
    </xf>
    <xf numFmtId="3" fontId="6" fillId="35" borderId="10" xfId="0" applyNumberFormat="1" applyFont="1" applyFill="1" applyBorder="1" applyAlignment="1">
      <alignment horizontal="right" vertical="top" wrapText="1"/>
    </xf>
    <xf numFmtId="3" fontId="4" fillId="40" borderId="59" xfId="0" applyNumberFormat="1" applyFont="1" applyFill="1" applyBorder="1" applyAlignment="1">
      <alignment/>
    </xf>
    <xf numFmtId="3" fontId="6" fillId="35" borderId="39" xfId="0" applyNumberFormat="1" applyFont="1" applyFill="1" applyBorder="1" applyAlignment="1">
      <alignment horizontal="right" vertical="top" wrapText="1"/>
    </xf>
    <xf numFmtId="3" fontId="4" fillId="40" borderId="0" xfId="0" applyNumberFormat="1" applyFont="1" applyFill="1" applyBorder="1" applyAlignment="1">
      <alignment/>
    </xf>
    <xf numFmtId="0" fontId="6" fillId="35" borderId="14" xfId="0" applyFont="1" applyFill="1" applyBorder="1" applyAlignment="1">
      <alignment wrapText="1"/>
    </xf>
    <xf numFmtId="0" fontId="0" fillId="0" borderId="35" xfId="0" applyBorder="1" applyAlignment="1">
      <alignment/>
    </xf>
    <xf numFmtId="3" fontId="7" fillId="35" borderId="60" xfId="0" applyNumberFormat="1" applyFont="1" applyFill="1" applyBorder="1" applyAlignment="1">
      <alignment vertical="top" wrapText="1"/>
    </xf>
    <xf numFmtId="0" fontId="9" fillId="0" borderId="40" xfId="0" applyFont="1" applyBorder="1" applyAlignment="1">
      <alignment horizontal="center" vertical="top" wrapText="1"/>
    </xf>
    <xf numFmtId="3" fontId="2" fillId="35" borderId="10" xfId="0" applyNumberFormat="1" applyFont="1" applyFill="1" applyBorder="1" applyAlignment="1">
      <alignment horizontal="right" vertical="top" wrapText="1"/>
    </xf>
    <xf numFmtId="0" fontId="0" fillId="0" borderId="57" xfId="0" applyBorder="1" applyAlignment="1">
      <alignment/>
    </xf>
    <xf numFmtId="3" fontId="4" fillId="40" borderId="53" xfId="0" applyNumberFormat="1" applyFont="1" applyFill="1" applyBorder="1" applyAlignment="1">
      <alignment/>
    </xf>
    <xf numFmtId="3" fontId="6" fillId="40" borderId="61" xfId="0" applyNumberFormat="1" applyFont="1" applyFill="1" applyBorder="1" applyAlignment="1">
      <alignment horizontal="right" vertical="top" wrapText="1"/>
    </xf>
    <xf numFmtId="3" fontId="6" fillId="40" borderId="25" xfId="0" applyNumberFormat="1" applyFont="1" applyFill="1" applyBorder="1" applyAlignment="1">
      <alignment horizontal="right" vertical="top"/>
    </xf>
    <xf numFmtId="0" fontId="7" fillId="40" borderId="24" xfId="0" applyFont="1" applyFill="1" applyBorder="1" applyAlignment="1">
      <alignment horizontal="center" vertical="top" wrapText="1"/>
    </xf>
    <xf numFmtId="3" fontId="7" fillId="35" borderId="22" xfId="0" applyNumberFormat="1" applyFont="1" applyFill="1" applyBorder="1" applyAlignment="1">
      <alignment vertical="top"/>
    </xf>
    <xf numFmtId="0" fontId="0" fillId="0" borderId="57" xfId="0" applyBorder="1" applyAlignment="1">
      <alignment horizontal="center"/>
    </xf>
    <xf numFmtId="0" fontId="0" fillId="0" borderId="35" xfId="0" applyBorder="1" applyAlignment="1">
      <alignment horizontal="center"/>
    </xf>
    <xf numFmtId="3" fontId="4" fillId="40" borderId="13" xfId="0" applyNumberFormat="1" applyFont="1" applyFill="1" applyBorder="1" applyAlignment="1">
      <alignment/>
    </xf>
    <xf numFmtId="3" fontId="7" fillId="35" borderId="10" xfId="0" applyNumberFormat="1" applyFont="1" applyFill="1" applyBorder="1" applyAlignment="1">
      <alignment vertical="top"/>
    </xf>
    <xf numFmtId="3" fontId="6" fillId="40" borderId="62" xfId="0" applyNumberFormat="1" applyFont="1" applyFill="1" applyBorder="1" applyAlignment="1">
      <alignment vertical="top"/>
    </xf>
    <xf numFmtId="3" fontId="6" fillId="40" borderId="24" xfId="0" applyNumberFormat="1" applyFont="1" applyFill="1" applyBorder="1" applyAlignment="1">
      <alignment vertical="top"/>
    </xf>
    <xf numFmtId="3" fontId="4" fillId="18" borderId="10" xfId="0" applyNumberFormat="1" applyFont="1" applyFill="1" applyBorder="1" applyAlignment="1">
      <alignment/>
    </xf>
    <xf numFmtId="0" fontId="6" fillId="18" borderId="30" xfId="0" applyFont="1" applyFill="1" applyBorder="1" applyAlignment="1">
      <alignment/>
    </xf>
    <xf numFmtId="0" fontId="6" fillId="18" borderId="10" xfId="0" applyFont="1" applyFill="1" applyBorder="1" applyAlignment="1">
      <alignment/>
    </xf>
    <xf numFmtId="0" fontId="6" fillId="18" borderId="10" xfId="0" applyFont="1" applyFill="1" applyBorder="1" applyAlignment="1">
      <alignment vertical="center"/>
    </xf>
    <xf numFmtId="0" fontId="6" fillId="18" borderId="30" xfId="0" applyFont="1" applyFill="1" applyBorder="1" applyAlignment="1">
      <alignment vertical="center"/>
    </xf>
    <xf numFmtId="0" fontId="1" fillId="0" borderId="25" xfId="0" applyFont="1" applyBorder="1" applyAlignment="1">
      <alignment horizontal="center" vertical="top" wrapText="1"/>
    </xf>
    <xf numFmtId="0" fontId="7" fillId="18" borderId="30" xfId="0" applyFont="1" applyFill="1" applyBorder="1" applyAlignment="1">
      <alignment vertical="center"/>
    </xf>
    <xf numFmtId="3" fontId="6" fillId="0" borderId="25" xfId="0" applyNumberFormat="1" applyFont="1" applyBorder="1" applyAlignment="1">
      <alignment vertical="top"/>
    </xf>
    <xf numFmtId="0" fontId="4" fillId="18" borderId="10" xfId="0" applyFont="1" applyFill="1" applyBorder="1" applyAlignment="1">
      <alignment/>
    </xf>
    <xf numFmtId="3" fontId="7" fillId="6" borderId="34" xfId="0" applyNumberFormat="1" applyFont="1" applyFill="1" applyBorder="1" applyAlignment="1">
      <alignment horizontal="right" vertical="top" wrapText="1"/>
    </xf>
    <xf numFmtId="0" fontId="9" fillId="6" borderId="13" xfId="0" applyFont="1" applyFill="1" applyBorder="1" applyAlignment="1">
      <alignment horizontal="left" vertical="center" wrapText="1"/>
    </xf>
    <xf numFmtId="3" fontId="6" fillId="40" borderId="49" xfId="0" applyNumberFormat="1" applyFont="1" applyFill="1" applyBorder="1" applyAlignment="1">
      <alignment horizontal="right" vertical="top" wrapText="1"/>
    </xf>
    <xf numFmtId="0" fontId="9" fillId="0" borderId="63" xfId="0" applyFont="1" applyBorder="1" applyAlignment="1">
      <alignment horizontal="center" vertical="top" wrapText="1"/>
    </xf>
    <xf numFmtId="3" fontId="7" fillId="6" borderId="10" xfId="0" applyNumberFormat="1" applyFont="1" applyFill="1" applyBorder="1" applyAlignment="1">
      <alignment vertical="top"/>
    </xf>
    <xf numFmtId="3" fontId="6" fillId="40" borderId="44" xfId="0" applyNumberFormat="1" applyFont="1" applyFill="1" applyBorder="1" applyAlignment="1">
      <alignment horizontal="right" vertical="top" wrapText="1"/>
    </xf>
    <xf numFmtId="3" fontId="7" fillId="6" borderId="64" xfId="0" applyNumberFormat="1" applyFont="1" applyFill="1" applyBorder="1" applyAlignment="1">
      <alignment vertical="top"/>
    </xf>
    <xf numFmtId="0" fontId="1" fillId="0" borderId="13" xfId="0" applyFont="1" applyBorder="1" applyAlignment="1">
      <alignment/>
    </xf>
    <xf numFmtId="0" fontId="9" fillId="6" borderId="22" xfId="0" applyFont="1" applyFill="1" applyBorder="1" applyAlignment="1">
      <alignment horizontal="left" vertical="top" wrapText="1"/>
    </xf>
    <xf numFmtId="3" fontId="6" fillId="0" borderId="38" xfId="0" applyNumberFormat="1" applyFont="1" applyBorder="1" applyAlignment="1">
      <alignment horizontal="right" vertical="top" wrapText="1"/>
    </xf>
    <xf numFmtId="0" fontId="6" fillId="6" borderId="23" xfId="0" applyFont="1" applyFill="1" applyBorder="1" applyAlignment="1">
      <alignment horizontal="left" vertical="center" wrapText="1"/>
    </xf>
    <xf numFmtId="0" fontId="0" fillId="0" borderId="38" xfId="0" applyBorder="1" applyAlignment="1">
      <alignment/>
    </xf>
    <xf numFmtId="0" fontId="0" fillId="0" borderId="44" xfId="0" applyBorder="1" applyAlignment="1">
      <alignment/>
    </xf>
    <xf numFmtId="3" fontId="7" fillId="6" borderId="40" xfId="0" applyNumberFormat="1" applyFont="1" applyFill="1" applyBorder="1" applyAlignment="1">
      <alignment vertical="top"/>
    </xf>
    <xf numFmtId="0" fontId="6" fillId="0" borderId="51" xfId="0" applyFont="1" applyBorder="1" applyAlignment="1">
      <alignment horizontal="center" vertical="top" wrapText="1"/>
    </xf>
    <xf numFmtId="3" fontId="7" fillId="13" borderId="50" xfId="0" applyNumberFormat="1" applyFont="1" applyFill="1" applyBorder="1" applyAlignment="1">
      <alignment horizontal="right" vertical="top" wrapText="1"/>
    </xf>
    <xf numFmtId="3" fontId="6" fillId="0" borderId="29" xfId="0" applyNumberFormat="1" applyFont="1" applyBorder="1" applyAlignment="1">
      <alignment horizontal="right" vertical="top" wrapText="1"/>
    </xf>
    <xf numFmtId="3" fontId="7" fillId="13" borderId="10" xfId="0" applyNumberFormat="1" applyFont="1" applyFill="1" applyBorder="1" applyAlignment="1">
      <alignment horizontal="right" vertical="top" wrapText="1"/>
    </xf>
    <xf numFmtId="3" fontId="6" fillId="40" borderId="59" xfId="0" applyNumberFormat="1" applyFont="1" applyFill="1" applyBorder="1" applyAlignment="1">
      <alignment vertical="top"/>
    </xf>
    <xf numFmtId="0" fontId="6" fillId="13" borderId="16" xfId="0" applyFont="1" applyFill="1" applyBorder="1" applyAlignment="1">
      <alignment horizontal="left" vertical="top" wrapText="1"/>
    </xf>
    <xf numFmtId="0" fontId="6" fillId="13" borderId="54" xfId="0" applyFont="1" applyFill="1" applyBorder="1" applyAlignment="1">
      <alignment horizontal="left" vertical="top" wrapText="1"/>
    </xf>
    <xf numFmtId="3" fontId="7" fillId="13" borderId="10" xfId="0" applyNumberFormat="1" applyFont="1" applyFill="1" applyBorder="1" applyAlignment="1">
      <alignment horizontal="right" vertical="top"/>
    </xf>
    <xf numFmtId="3" fontId="6" fillId="0" borderId="26" xfId="0" applyNumberFormat="1" applyFont="1" applyBorder="1" applyAlignment="1">
      <alignment horizontal="right" vertical="top" wrapText="1"/>
    </xf>
    <xf numFmtId="3" fontId="7" fillId="13" borderId="38" xfId="0" applyNumberFormat="1" applyFont="1" applyFill="1" applyBorder="1" applyAlignment="1">
      <alignment vertical="top"/>
    </xf>
    <xf numFmtId="3" fontId="7" fillId="13" borderId="64" xfId="0" applyNumberFormat="1" applyFont="1" applyFill="1" applyBorder="1" applyAlignment="1">
      <alignment vertical="top"/>
    </xf>
    <xf numFmtId="0" fontId="6" fillId="13" borderId="59" xfId="0" applyFont="1" applyFill="1" applyBorder="1" applyAlignment="1">
      <alignment horizontal="left" vertical="top" wrapText="1"/>
    </xf>
    <xf numFmtId="3" fontId="7" fillId="13" borderId="13" xfId="0" applyNumberFormat="1" applyFont="1" applyFill="1" applyBorder="1" applyAlignment="1">
      <alignment horizontal="right" vertical="top" wrapText="1"/>
    </xf>
    <xf numFmtId="0" fontId="6" fillId="0" borderId="10" xfId="0" applyFont="1" applyBorder="1" applyAlignment="1">
      <alignment horizontal="left" vertical="top" wrapText="1"/>
    </xf>
    <xf numFmtId="3" fontId="7" fillId="13" borderId="0" xfId="0" applyNumberFormat="1" applyFont="1" applyFill="1" applyBorder="1" applyAlignment="1">
      <alignment horizontal="right" vertical="top" wrapText="1"/>
    </xf>
    <xf numFmtId="3" fontId="6" fillId="0" borderId="39" xfId="0" applyNumberFormat="1" applyFont="1" applyBorder="1" applyAlignment="1">
      <alignment horizontal="right" vertical="top" wrapText="1"/>
    </xf>
    <xf numFmtId="3" fontId="6" fillId="0" borderId="49" xfId="0" applyNumberFormat="1" applyFont="1" applyBorder="1" applyAlignment="1">
      <alignment horizontal="right" vertical="top" wrapText="1"/>
    </xf>
    <xf numFmtId="0" fontId="6" fillId="0" borderId="45" xfId="0" applyFont="1" applyBorder="1" applyAlignment="1">
      <alignment horizontal="center" vertical="top" wrapText="1"/>
    </xf>
    <xf numFmtId="3" fontId="7" fillId="13" borderId="10" xfId="0" applyNumberFormat="1" applyFont="1" applyFill="1" applyBorder="1" applyAlignment="1">
      <alignment horizontal="right" vertical="top" wrapText="1"/>
    </xf>
    <xf numFmtId="3" fontId="7" fillId="4" borderId="10" xfId="0" applyNumberFormat="1" applyFont="1" applyFill="1" applyBorder="1" applyAlignment="1">
      <alignment vertical="top"/>
    </xf>
    <xf numFmtId="0" fontId="9" fillId="0" borderId="45" xfId="0" applyFont="1" applyBorder="1" applyAlignment="1">
      <alignment horizontal="center" vertical="top" wrapText="1"/>
    </xf>
    <xf numFmtId="3" fontId="6" fillId="0" borderId="32" xfId="0" applyNumberFormat="1" applyFont="1" applyBorder="1" applyAlignment="1">
      <alignment horizontal="right" vertical="top" wrapText="1"/>
    </xf>
    <xf numFmtId="0" fontId="6" fillId="0" borderId="37" xfId="0" applyFont="1" applyBorder="1" applyAlignment="1">
      <alignment horizontal="center" vertical="top" wrapText="1"/>
    </xf>
    <xf numFmtId="3" fontId="6" fillId="40" borderId="38" xfId="0" applyNumberFormat="1" applyFont="1" applyFill="1" applyBorder="1" applyAlignment="1">
      <alignment vertical="top"/>
    </xf>
    <xf numFmtId="3" fontId="6" fillId="40" borderId="39" xfId="0" applyNumberFormat="1" applyFont="1" applyFill="1" applyBorder="1" applyAlignment="1">
      <alignment vertical="top"/>
    </xf>
    <xf numFmtId="0" fontId="6" fillId="40" borderId="39" xfId="0" applyFont="1" applyFill="1" applyBorder="1" applyAlignment="1">
      <alignment vertical="top" wrapText="1"/>
    </xf>
    <xf numFmtId="0" fontId="6" fillId="40" borderId="39" xfId="0" applyFont="1" applyFill="1" applyBorder="1" applyAlignment="1">
      <alignment horizontal="center" vertical="top" wrapText="1"/>
    </xf>
    <xf numFmtId="3" fontId="7" fillId="3" borderId="10" xfId="0" applyNumberFormat="1" applyFont="1" applyFill="1" applyBorder="1" applyAlignment="1">
      <alignment vertical="top"/>
    </xf>
    <xf numFmtId="0" fontId="6" fillId="40" borderId="58" xfId="0" applyFont="1" applyFill="1" applyBorder="1" applyAlignment="1">
      <alignment horizontal="center" vertical="top" wrapText="1"/>
    </xf>
    <xf numFmtId="3" fontId="7" fillId="3" borderId="10" xfId="0" applyNumberFormat="1" applyFont="1" applyFill="1" applyBorder="1" applyAlignment="1">
      <alignment vertical="top"/>
    </xf>
    <xf numFmtId="3" fontId="6" fillId="40" borderId="58" xfId="0" applyNumberFormat="1" applyFont="1" applyFill="1" applyBorder="1" applyAlignment="1">
      <alignment vertical="top"/>
    </xf>
    <xf numFmtId="0" fontId="1" fillId="0" borderId="26" xfId="0" applyFont="1" applyBorder="1" applyAlignment="1">
      <alignment horizontal="center" vertical="top" wrapText="1"/>
    </xf>
    <xf numFmtId="3" fontId="6" fillId="40" borderId="59" xfId="0" applyNumberFormat="1" applyFont="1" applyFill="1" applyBorder="1" applyAlignment="1">
      <alignment horizontal="right" vertical="top"/>
    </xf>
    <xf numFmtId="3" fontId="6" fillId="0" borderId="39" xfId="0" applyNumberFormat="1" applyFont="1" applyBorder="1" applyAlignment="1">
      <alignment vertical="top"/>
    </xf>
    <xf numFmtId="0" fontId="9" fillId="0" borderId="39" xfId="0" applyFont="1" applyBorder="1" applyAlignment="1">
      <alignment horizontal="center" vertical="top" wrapText="1"/>
    </xf>
    <xf numFmtId="0" fontId="1" fillId="0" borderId="0" xfId="0" applyFont="1" applyBorder="1" applyAlignment="1">
      <alignment horizontal="center" vertical="top" wrapText="1"/>
    </xf>
    <xf numFmtId="0" fontId="9" fillId="0" borderId="12" xfId="0" applyFont="1" applyBorder="1" applyAlignment="1">
      <alignment horizontal="center" vertical="top" wrapText="1"/>
    </xf>
    <xf numFmtId="0" fontId="9" fillId="0" borderId="59" xfId="0" applyFont="1" applyBorder="1" applyAlignment="1">
      <alignment horizontal="center" vertical="top" wrapText="1"/>
    </xf>
    <xf numFmtId="0" fontId="1" fillId="0" borderId="58" xfId="0" applyFont="1" applyBorder="1" applyAlignment="1">
      <alignment horizontal="center" vertical="top" wrapText="1"/>
    </xf>
    <xf numFmtId="3" fontId="6" fillId="0" borderId="38" xfId="0" applyNumberFormat="1" applyFont="1" applyBorder="1" applyAlignment="1">
      <alignment vertical="top"/>
    </xf>
    <xf numFmtId="0" fontId="6" fillId="0" borderId="48" xfId="0" applyFont="1" applyBorder="1" applyAlignment="1">
      <alignment horizontal="center" vertical="top" wrapText="1"/>
    </xf>
    <xf numFmtId="0" fontId="9" fillId="0" borderId="63" xfId="0" applyFont="1" applyBorder="1" applyAlignment="1">
      <alignment horizontal="center" vertical="top" wrapText="1"/>
    </xf>
    <xf numFmtId="3" fontId="6" fillId="0" borderId="34" xfId="0" applyNumberFormat="1" applyFont="1" applyBorder="1" applyAlignment="1">
      <alignment vertical="top"/>
    </xf>
    <xf numFmtId="0" fontId="1" fillId="0" borderId="65" xfId="0" applyFont="1" applyBorder="1" applyAlignment="1">
      <alignment horizontal="center" vertical="top" wrapText="1"/>
    </xf>
    <xf numFmtId="0" fontId="6" fillId="0" borderId="39" xfId="0" applyFont="1" applyBorder="1" applyAlignment="1">
      <alignment horizontal="center" vertical="top" wrapText="1"/>
    </xf>
    <xf numFmtId="3" fontId="6" fillId="0" borderId="38" xfId="0" applyNumberFormat="1" applyFont="1" applyBorder="1" applyAlignment="1">
      <alignment horizontal="right" vertical="top"/>
    </xf>
    <xf numFmtId="3" fontId="6" fillId="0" borderId="15" xfId="0" applyNumberFormat="1" applyFont="1" applyBorder="1" applyAlignment="1">
      <alignment horizontal="right" vertical="top" wrapText="1"/>
    </xf>
    <xf numFmtId="0" fontId="6" fillId="0" borderId="58" xfId="0" applyFont="1" applyBorder="1" applyAlignment="1">
      <alignment horizontal="center" vertical="top" wrapText="1"/>
    </xf>
    <xf numFmtId="0" fontId="9" fillId="0" borderId="66" xfId="0" applyFont="1" applyBorder="1" applyAlignment="1">
      <alignment horizontal="center" vertical="top" wrapText="1"/>
    </xf>
    <xf numFmtId="3" fontId="6" fillId="40" borderId="15" xfId="0" applyNumberFormat="1" applyFont="1" applyFill="1" applyBorder="1" applyAlignment="1">
      <alignment vertical="top"/>
    </xf>
    <xf numFmtId="0" fontId="7" fillId="40" borderId="58" xfId="0" applyFont="1" applyFill="1" applyBorder="1" applyAlignment="1">
      <alignment horizontal="center" vertical="top" wrapText="1"/>
    </xf>
    <xf numFmtId="3" fontId="6" fillId="40" borderId="22" xfId="0" applyNumberFormat="1" applyFont="1" applyFill="1" applyBorder="1" applyAlignment="1">
      <alignment vertical="top"/>
    </xf>
    <xf numFmtId="3" fontId="6" fillId="40" borderId="58" xfId="0" applyNumberFormat="1" applyFont="1" applyFill="1" applyBorder="1" applyAlignment="1">
      <alignment vertical="top"/>
    </xf>
    <xf numFmtId="0" fontId="1" fillId="0" borderId="39" xfId="0" applyFont="1" applyBorder="1" applyAlignment="1">
      <alignment horizontal="center" vertical="center" wrapText="1"/>
    </xf>
    <xf numFmtId="0" fontId="7" fillId="40" borderId="39" xfId="0" applyFont="1" applyFill="1" applyBorder="1" applyAlignment="1">
      <alignment horizontal="center" vertical="top" wrapText="1"/>
    </xf>
    <xf numFmtId="0" fontId="6" fillId="0" borderId="67" xfId="0" applyFont="1" applyBorder="1" applyAlignment="1">
      <alignment horizontal="center" vertical="top" wrapText="1"/>
    </xf>
    <xf numFmtId="0" fontId="6" fillId="0" borderId="25" xfId="0" applyFont="1" applyBorder="1" applyAlignment="1">
      <alignment horizontal="center" vertical="top" wrapText="1"/>
    </xf>
    <xf numFmtId="0" fontId="6" fillId="0" borderId="12" xfId="0" applyFont="1" applyBorder="1" applyAlignment="1">
      <alignment horizontal="center" vertical="top" wrapText="1"/>
    </xf>
    <xf numFmtId="0" fontId="1" fillId="0" borderId="0" xfId="0" applyFont="1" applyBorder="1" applyAlignment="1">
      <alignment horizontal="center" vertical="top" wrapText="1"/>
    </xf>
    <xf numFmtId="0" fontId="1" fillId="0" borderId="23" xfId="0" applyFont="1" applyBorder="1" applyAlignment="1">
      <alignment horizontal="center" vertical="top" wrapText="1"/>
    </xf>
    <xf numFmtId="0" fontId="9" fillId="0" borderId="59" xfId="0" applyFont="1" applyBorder="1" applyAlignment="1">
      <alignment horizontal="center" vertical="top" wrapText="1"/>
    </xf>
    <xf numFmtId="3" fontId="6" fillId="0" borderId="59" xfId="0" applyNumberFormat="1" applyFont="1" applyBorder="1" applyAlignment="1">
      <alignment horizontal="right" vertical="top" wrapText="1"/>
    </xf>
    <xf numFmtId="0" fontId="6" fillId="0" borderId="11" xfId="0" applyFont="1" applyBorder="1" applyAlignment="1">
      <alignment horizontal="center" vertical="top" wrapText="1"/>
    </xf>
    <xf numFmtId="3" fontId="6" fillId="0" borderId="45" xfId="0" applyNumberFormat="1" applyFont="1" applyBorder="1" applyAlignment="1">
      <alignment horizontal="right" vertical="top"/>
    </xf>
    <xf numFmtId="3" fontId="6" fillId="0" borderId="22" xfId="0" applyNumberFormat="1" applyFont="1" applyBorder="1" applyAlignment="1">
      <alignment horizontal="right" vertical="top" wrapText="1"/>
    </xf>
    <xf numFmtId="0" fontId="6" fillId="0" borderId="31" xfId="0" applyFont="1" applyBorder="1" applyAlignment="1">
      <alignment horizontal="center" vertical="top" wrapText="1"/>
    </xf>
    <xf numFmtId="0" fontId="9" fillId="0" borderId="65" xfId="0" applyFont="1" applyBorder="1" applyAlignment="1">
      <alignment horizontal="center" vertical="top" wrapText="1"/>
    </xf>
    <xf numFmtId="0" fontId="9" fillId="0" borderId="47" xfId="0" applyFont="1" applyBorder="1" applyAlignment="1">
      <alignment horizontal="center" vertical="top" wrapText="1"/>
    </xf>
    <xf numFmtId="0" fontId="1" fillId="0" borderId="39" xfId="0" applyFont="1" applyBorder="1" applyAlignment="1">
      <alignment horizontal="center" vertical="top" wrapText="1"/>
    </xf>
    <xf numFmtId="0" fontId="6" fillId="0" borderId="15" xfId="0" applyFont="1" applyBorder="1" applyAlignment="1">
      <alignment horizontal="center" vertical="top" wrapText="1"/>
    </xf>
    <xf numFmtId="3" fontId="6" fillId="40" borderId="38" xfId="0" applyNumberFormat="1" applyFont="1" applyFill="1" applyBorder="1" applyAlignment="1">
      <alignment vertical="top"/>
    </xf>
    <xf numFmtId="3" fontId="6" fillId="40" borderId="17" xfId="0" applyNumberFormat="1" applyFont="1" applyFill="1" applyBorder="1" applyAlignment="1">
      <alignment vertical="top"/>
    </xf>
    <xf numFmtId="0" fontId="6" fillId="0" borderId="15" xfId="0" applyFont="1" applyBorder="1" applyAlignment="1">
      <alignment horizontal="center" vertical="top" wrapText="1"/>
    </xf>
    <xf numFmtId="0" fontId="9" fillId="0" borderId="58" xfId="0" applyFont="1" applyBorder="1" applyAlignment="1">
      <alignment horizontal="center" vertical="top" wrapText="1"/>
    </xf>
    <xf numFmtId="0" fontId="6" fillId="0" borderId="54" xfId="0" applyFont="1" applyBorder="1" applyAlignment="1">
      <alignment horizontal="center" vertical="top" wrapText="1"/>
    </xf>
    <xf numFmtId="3" fontId="6" fillId="0" borderId="15" xfId="0" applyNumberFormat="1" applyFont="1" applyBorder="1" applyAlignment="1">
      <alignment vertical="top"/>
    </xf>
    <xf numFmtId="0" fontId="1" fillId="0" borderId="15" xfId="0" applyFont="1" applyBorder="1" applyAlignment="1">
      <alignment horizontal="center" vertical="top" wrapText="1"/>
    </xf>
    <xf numFmtId="3" fontId="6" fillId="0" borderId="22" xfId="0" applyNumberFormat="1" applyFont="1" applyBorder="1" applyAlignment="1">
      <alignment vertical="top"/>
    </xf>
    <xf numFmtId="3" fontId="6" fillId="0" borderId="58" xfId="0" applyNumberFormat="1" applyFont="1" applyBorder="1" applyAlignment="1">
      <alignment vertical="top"/>
    </xf>
    <xf numFmtId="0" fontId="6" fillId="0" borderId="58" xfId="0" applyFont="1" applyBorder="1" applyAlignment="1">
      <alignment horizontal="center" vertical="top" wrapText="1"/>
    </xf>
    <xf numFmtId="0" fontId="6" fillId="40" borderId="14" xfId="0" applyFont="1" applyFill="1" applyBorder="1" applyAlignment="1">
      <alignment horizontal="center" vertical="top" wrapText="1"/>
    </xf>
    <xf numFmtId="3" fontId="7" fillId="6" borderId="13" xfId="0" applyNumberFormat="1" applyFont="1" applyFill="1" applyBorder="1" applyAlignment="1">
      <alignment horizontal="right" vertical="top" wrapText="1"/>
    </xf>
    <xf numFmtId="0" fontId="6" fillId="0" borderId="27" xfId="0" applyFont="1" applyBorder="1" applyAlignment="1">
      <alignment horizontal="center" vertical="top" wrapText="1"/>
    </xf>
    <xf numFmtId="3" fontId="6" fillId="0" borderId="27" xfId="0" applyNumberFormat="1" applyFont="1" applyBorder="1" applyAlignment="1">
      <alignment horizontal="right" vertical="top"/>
    </xf>
    <xf numFmtId="3" fontId="6" fillId="0" borderId="56" xfId="0" applyNumberFormat="1" applyFont="1" applyBorder="1" applyAlignment="1">
      <alignment horizontal="right" vertical="top"/>
    </xf>
    <xf numFmtId="0" fontId="9" fillId="0" borderId="28" xfId="0" applyFont="1" applyBorder="1" applyAlignment="1">
      <alignment horizontal="center" vertical="top" wrapText="1"/>
    </xf>
    <xf numFmtId="0" fontId="6" fillId="6" borderId="34" xfId="0" applyFont="1" applyFill="1" applyBorder="1" applyAlignment="1">
      <alignment vertical="top" wrapText="1"/>
    </xf>
    <xf numFmtId="0" fontId="6" fillId="40" borderId="13" xfId="0" applyFont="1" applyFill="1" applyBorder="1" applyAlignment="1">
      <alignment horizontal="center" vertical="top" wrapText="1"/>
    </xf>
    <xf numFmtId="0" fontId="0" fillId="0" borderId="15" xfId="0" applyFont="1" applyBorder="1" applyAlignment="1">
      <alignment/>
    </xf>
    <xf numFmtId="0" fontId="6" fillId="4" borderId="10" xfId="0" applyFont="1" applyFill="1" applyBorder="1" applyAlignment="1">
      <alignment wrapText="1"/>
    </xf>
    <xf numFmtId="0" fontId="0" fillId="0" borderId="14" xfId="0" applyFont="1" applyBorder="1" applyAlignment="1">
      <alignment/>
    </xf>
    <xf numFmtId="0" fontId="7" fillId="0" borderId="0" xfId="0" applyFont="1" applyBorder="1" applyAlignment="1">
      <alignment horizontal="center" vertical="center"/>
    </xf>
    <xf numFmtId="0" fontId="6" fillId="0" borderId="13" xfId="0" applyFont="1" applyBorder="1" applyAlignment="1">
      <alignment vertical="top" wrapText="1"/>
    </xf>
    <xf numFmtId="0" fontId="0" fillId="0" borderId="45" xfId="0" applyFont="1" applyBorder="1" applyAlignment="1">
      <alignment/>
    </xf>
    <xf numFmtId="0" fontId="6" fillId="13" borderId="27" xfId="0" applyFont="1" applyFill="1" applyBorder="1" applyAlignment="1">
      <alignment wrapText="1"/>
    </xf>
    <xf numFmtId="0" fontId="6" fillId="40" borderId="44" xfId="0" applyFont="1" applyFill="1" applyBorder="1" applyAlignment="1">
      <alignment vertical="center"/>
    </xf>
    <xf numFmtId="0" fontId="3" fillId="0" borderId="21" xfId="0" applyFont="1" applyBorder="1" applyAlignment="1">
      <alignment horizontal="center" vertical="center"/>
    </xf>
    <xf numFmtId="0" fontId="9" fillId="0" borderId="31" xfId="0" applyFont="1" applyBorder="1" applyAlignment="1">
      <alignment horizontal="center" vertical="top" wrapText="1"/>
    </xf>
    <xf numFmtId="3" fontId="6" fillId="0" borderId="25" xfId="0" applyNumberFormat="1" applyFont="1" applyBorder="1" applyAlignment="1">
      <alignment horizontal="center" vertical="top" wrapText="1"/>
    </xf>
    <xf numFmtId="3" fontId="6" fillId="0" borderId="61" xfId="0" applyNumberFormat="1" applyFont="1" applyBorder="1" applyAlignment="1">
      <alignment horizontal="center" vertical="top" wrapText="1"/>
    </xf>
    <xf numFmtId="3" fontId="7" fillId="13" borderId="13" xfId="0" applyNumberFormat="1" applyFont="1" applyFill="1" applyBorder="1" applyAlignment="1">
      <alignment horizontal="center" vertical="top" wrapText="1"/>
    </xf>
    <xf numFmtId="0" fontId="6" fillId="3" borderId="53" xfId="0" applyFont="1" applyFill="1" applyBorder="1" applyAlignment="1">
      <alignment vertical="top" wrapText="1"/>
    </xf>
    <xf numFmtId="0" fontId="6" fillId="40" borderId="13" xfId="0" applyFont="1" applyFill="1" applyBorder="1" applyAlignment="1">
      <alignment horizontal="center" vertical="top" wrapText="1"/>
    </xf>
    <xf numFmtId="3" fontId="6" fillId="0" borderId="68" xfId="0" applyNumberFormat="1" applyFont="1" applyBorder="1" applyAlignment="1">
      <alignment vertical="top" wrapText="1"/>
    </xf>
    <xf numFmtId="0" fontId="6" fillId="43" borderId="53" xfId="0" applyFont="1" applyFill="1" applyBorder="1" applyAlignment="1">
      <alignment vertical="top" wrapText="1"/>
    </xf>
    <xf numFmtId="0" fontId="4" fillId="43" borderId="10" xfId="0" applyFont="1" applyFill="1" applyBorder="1" applyAlignment="1">
      <alignment/>
    </xf>
    <xf numFmtId="0" fontId="3" fillId="43" borderId="10" xfId="0" applyFont="1" applyFill="1" applyBorder="1" applyAlignment="1">
      <alignment horizontal="center" vertical="center"/>
    </xf>
    <xf numFmtId="3" fontId="4" fillId="43" borderId="21" xfId="0" applyNumberFormat="1" applyFont="1" applyFill="1" applyBorder="1" applyAlignment="1">
      <alignment/>
    </xf>
    <xf numFmtId="0" fontId="1" fillId="43" borderId="21" xfId="0" applyFont="1" applyFill="1" applyBorder="1" applyAlignment="1">
      <alignment vertical="center"/>
    </xf>
    <xf numFmtId="0" fontId="4" fillId="43" borderId="21" xfId="0" applyFont="1" applyFill="1" applyBorder="1" applyAlignment="1">
      <alignment horizontal="center" vertical="center"/>
    </xf>
    <xf numFmtId="0" fontId="1" fillId="43" borderId="21" xfId="0" applyFont="1" applyFill="1" applyBorder="1" applyAlignment="1">
      <alignment/>
    </xf>
    <xf numFmtId="0" fontId="4" fillId="43" borderId="21" xfId="0" applyFont="1" applyFill="1" applyBorder="1" applyAlignment="1">
      <alignment horizontal="center"/>
    </xf>
    <xf numFmtId="3" fontId="4" fillId="43" borderId="10" xfId="0" applyNumberFormat="1" applyFont="1" applyFill="1" applyBorder="1" applyAlignment="1">
      <alignment/>
    </xf>
    <xf numFmtId="3" fontId="7" fillId="43" borderId="10" xfId="0" applyNumberFormat="1" applyFont="1" applyFill="1" applyBorder="1" applyAlignment="1">
      <alignment vertical="top"/>
    </xf>
    <xf numFmtId="0" fontId="6" fillId="0" borderId="45" xfId="0" applyFont="1" applyBorder="1" applyAlignment="1">
      <alignment horizontal="center" vertical="top" wrapText="1"/>
    </xf>
    <xf numFmtId="0" fontId="6" fillId="36" borderId="0" xfId="0" applyFont="1" applyFill="1" applyBorder="1" applyAlignment="1">
      <alignment vertical="center"/>
    </xf>
    <xf numFmtId="3" fontId="4" fillId="36" borderId="0" xfId="0" applyNumberFormat="1" applyFont="1" applyFill="1" applyBorder="1" applyAlignment="1">
      <alignment vertical="top"/>
    </xf>
    <xf numFmtId="3" fontId="4" fillId="36" borderId="15" xfId="0" applyNumberFormat="1" applyFont="1" applyFill="1" applyBorder="1" applyAlignment="1">
      <alignment vertical="top"/>
    </xf>
    <xf numFmtId="0" fontId="7" fillId="36" borderId="15" xfId="0" applyFont="1" applyFill="1" applyBorder="1" applyAlignment="1">
      <alignment vertical="top"/>
    </xf>
    <xf numFmtId="0" fontId="6" fillId="36" borderId="26" xfId="0" applyFont="1" applyFill="1" applyBorder="1" applyAlignment="1">
      <alignment vertical="top"/>
    </xf>
    <xf numFmtId="0" fontId="6" fillId="36" borderId="24" xfId="0" applyFont="1" applyFill="1" applyBorder="1" applyAlignment="1">
      <alignment vertical="top"/>
    </xf>
    <xf numFmtId="0" fontId="6" fillId="36" borderId="45" xfId="0" applyFont="1" applyFill="1" applyBorder="1" applyAlignment="1">
      <alignment vertical="top"/>
    </xf>
    <xf numFmtId="3" fontId="6" fillId="0" borderId="38" xfId="0" applyNumberFormat="1" applyFont="1" applyBorder="1" applyAlignment="1">
      <alignment horizontal="center" vertical="top"/>
    </xf>
    <xf numFmtId="3" fontId="6" fillId="0" borderId="39" xfId="0" applyNumberFormat="1" applyFont="1" applyBorder="1" applyAlignment="1">
      <alignment horizontal="center" vertical="top"/>
    </xf>
    <xf numFmtId="0" fontId="6" fillId="36" borderId="15" xfId="0" applyFont="1" applyFill="1" applyBorder="1" applyAlignment="1">
      <alignment vertical="top"/>
    </xf>
    <xf numFmtId="0" fontId="6" fillId="40" borderId="0" xfId="0" applyFont="1" applyFill="1" applyBorder="1" applyAlignment="1">
      <alignment horizontal="center" vertical="center"/>
    </xf>
    <xf numFmtId="3" fontId="6" fillId="0" borderId="34" xfId="0" applyNumberFormat="1" applyFont="1" applyBorder="1" applyAlignment="1">
      <alignment horizontal="right" vertical="top" wrapText="1"/>
    </xf>
    <xf numFmtId="3" fontId="6" fillId="0" borderId="25" xfId="0" applyNumberFormat="1" applyFont="1" applyBorder="1" applyAlignment="1">
      <alignment horizontal="right" vertical="top" wrapText="1"/>
    </xf>
    <xf numFmtId="0" fontId="3" fillId="40" borderId="30" xfId="0" applyFont="1" applyFill="1" applyBorder="1" applyAlignment="1">
      <alignment horizontal="center" vertical="center"/>
    </xf>
    <xf numFmtId="0" fontId="7" fillId="0" borderId="39" xfId="0" applyFont="1" applyBorder="1" applyAlignment="1">
      <alignment horizontal="center" vertical="top" wrapText="1"/>
    </xf>
    <xf numFmtId="0" fontId="7" fillId="0" borderId="40" xfId="0" applyFont="1" applyBorder="1" applyAlignment="1">
      <alignment horizontal="center" vertical="top" wrapText="1"/>
    </xf>
    <xf numFmtId="3" fontId="6" fillId="0" borderId="69" xfId="0" applyNumberFormat="1" applyFont="1" applyBorder="1" applyAlignment="1">
      <alignment vertical="top"/>
    </xf>
    <xf numFmtId="3" fontId="6" fillId="0" borderId="49" xfId="0" applyNumberFormat="1" applyFont="1" applyBorder="1" applyAlignment="1">
      <alignment vertical="top"/>
    </xf>
    <xf numFmtId="0" fontId="7" fillId="0" borderId="70" xfId="0" applyFont="1" applyBorder="1" applyAlignment="1">
      <alignment horizontal="center" vertical="top" wrapText="1"/>
    </xf>
    <xf numFmtId="0" fontId="7" fillId="0" borderId="45" xfId="0" applyFont="1" applyBorder="1" applyAlignment="1">
      <alignment horizontal="center" vertical="top" wrapText="1"/>
    </xf>
    <xf numFmtId="3" fontId="4" fillId="19" borderId="38" xfId="0" applyNumberFormat="1" applyFont="1" applyFill="1" applyBorder="1" applyAlignment="1">
      <alignment/>
    </xf>
    <xf numFmtId="3" fontId="4" fillId="19" borderId="39" xfId="0" applyNumberFormat="1" applyFont="1" applyFill="1" applyBorder="1" applyAlignment="1">
      <alignment/>
    </xf>
    <xf numFmtId="0" fontId="7" fillId="19" borderId="25" xfId="0" applyFont="1" applyFill="1" applyBorder="1" applyAlignment="1">
      <alignment vertical="center"/>
    </xf>
    <xf numFmtId="0" fontId="7" fillId="40" borderId="39" xfId="0" applyFont="1" applyFill="1" applyBorder="1" applyAlignment="1">
      <alignment horizontal="center" vertical="top" wrapText="1"/>
    </xf>
    <xf numFmtId="0" fontId="6" fillId="19" borderId="47" xfId="0" applyFont="1" applyFill="1" applyBorder="1" applyAlignment="1">
      <alignment vertical="center"/>
    </xf>
    <xf numFmtId="0" fontId="6" fillId="40" borderId="39" xfId="0" applyFont="1" applyFill="1" applyBorder="1" applyAlignment="1">
      <alignment vertical="top" wrapText="1"/>
    </xf>
    <xf numFmtId="0" fontId="6" fillId="40" borderId="59" xfId="0" applyFont="1" applyFill="1" applyBorder="1" applyAlignment="1">
      <alignment vertical="top"/>
    </xf>
    <xf numFmtId="0" fontId="6" fillId="19" borderId="15" xfId="0" applyFont="1" applyFill="1" applyBorder="1" applyAlignment="1">
      <alignment vertical="center"/>
    </xf>
    <xf numFmtId="0" fontId="6" fillId="40" borderId="29" xfId="0" applyFont="1" applyFill="1" applyBorder="1" applyAlignment="1">
      <alignment vertical="top"/>
    </xf>
    <xf numFmtId="0" fontId="6" fillId="19" borderId="17" xfId="0" applyFont="1" applyFill="1" applyBorder="1" applyAlignment="1">
      <alignment vertical="center"/>
    </xf>
    <xf numFmtId="0" fontId="6" fillId="19" borderId="25" xfId="0" applyFont="1" applyFill="1" applyBorder="1" applyAlignment="1">
      <alignment/>
    </xf>
    <xf numFmtId="3" fontId="4" fillId="19" borderId="25" xfId="0" applyNumberFormat="1" applyFont="1" applyFill="1" applyBorder="1" applyAlignment="1">
      <alignment/>
    </xf>
    <xf numFmtId="3" fontId="7" fillId="13" borderId="39" xfId="0" applyNumberFormat="1" applyFont="1" applyFill="1" applyBorder="1" applyAlignment="1">
      <alignment vertical="top"/>
    </xf>
    <xf numFmtId="0" fontId="6" fillId="40" borderId="13" xfId="0" applyFont="1" applyFill="1" applyBorder="1" applyAlignment="1">
      <alignment horizontal="center" vertical="center"/>
    </xf>
    <xf numFmtId="0" fontId="6" fillId="35" borderId="10" xfId="0" applyFont="1" applyFill="1" applyBorder="1" applyAlignment="1">
      <alignment vertical="top" wrapText="1"/>
    </xf>
    <xf numFmtId="0" fontId="9" fillId="6" borderId="10" xfId="0" applyFont="1" applyFill="1" applyBorder="1" applyAlignment="1">
      <alignment horizontal="left" vertical="top" wrapText="1"/>
    </xf>
    <xf numFmtId="3" fontId="6" fillId="0" borderId="52" xfId="0" applyNumberFormat="1" applyFont="1" applyBorder="1" applyAlignment="1">
      <alignment vertical="top"/>
    </xf>
    <xf numFmtId="0" fontId="6" fillId="6" borderId="12" xfId="0" applyFont="1" applyFill="1" applyBorder="1" applyAlignment="1">
      <alignment vertical="top" wrapText="1"/>
    </xf>
    <xf numFmtId="0" fontId="6" fillId="0" borderId="70" xfId="0" applyFont="1" applyBorder="1" applyAlignment="1">
      <alignment horizontal="center" vertical="top" wrapText="1"/>
    </xf>
    <xf numFmtId="0" fontId="0" fillId="0" borderId="56" xfId="0" applyBorder="1" applyAlignment="1">
      <alignment/>
    </xf>
    <xf numFmtId="3" fontId="6" fillId="0" borderId="58" xfId="0" applyNumberFormat="1" applyFont="1" applyBorder="1" applyAlignment="1">
      <alignment horizontal="right" vertical="top" wrapText="1"/>
    </xf>
    <xf numFmtId="0" fontId="6" fillId="3" borderId="15" xfId="0" applyFont="1" applyFill="1" applyBorder="1" applyAlignment="1">
      <alignment vertical="top" wrapText="1"/>
    </xf>
    <xf numFmtId="0" fontId="9" fillId="13" borderId="10" xfId="0" applyFont="1" applyFill="1" applyBorder="1" applyAlignment="1">
      <alignment horizontal="left" vertical="top" wrapText="1"/>
    </xf>
    <xf numFmtId="0" fontId="6" fillId="40" borderId="10" xfId="0" applyFont="1" applyFill="1" applyBorder="1" applyAlignment="1">
      <alignment vertical="center"/>
    </xf>
    <xf numFmtId="0" fontId="6" fillId="13" borderId="10" xfId="0" applyFont="1" applyFill="1" applyBorder="1" applyAlignment="1">
      <alignment vertical="top" wrapText="1"/>
    </xf>
    <xf numFmtId="0" fontId="3" fillId="0" borderId="10" xfId="0" applyFont="1" applyBorder="1" applyAlignment="1">
      <alignment horizontal="center" vertical="center"/>
    </xf>
    <xf numFmtId="0" fontId="9" fillId="6" borderId="10" xfId="0" applyFont="1" applyFill="1" applyBorder="1" applyAlignment="1">
      <alignment vertical="top" wrapText="1"/>
    </xf>
    <xf numFmtId="0" fontId="6" fillId="40" borderId="13" xfId="0" applyFont="1" applyFill="1" applyBorder="1" applyAlignment="1">
      <alignment horizontal="center" vertical="top" wrapText="1"/>
    </xf>
    <xf numFmtId="0" fontId="6" fillId="40" borderId="14" xfId="0" applyFont="1" applyFill="1" applyBorder="1" applyAlignment="1">
      <alignment horizontal="center" vertical="top" wrapText="1"/>
    </xf>
    <xf numFmtId="0" fontId="3" fillId="0" borderId="31" xfId="0" applyFont="1" applyBorder="1" applyAlignment="1">
      <alignment horizontal="center" vertical="center"/>
    </xf>
    <xf numFmtId="0" fontId="3" fillId="0" borderId="15" xfId="0" applyFont="1" applyBorder="1" applyAlignment="1">
      <alignment horizontal="center" vertical="center"/>
    </xf>
    <xf numFmtId="0" fontId="6" fillId="13" borderId="22" xfId="0" applyFont="1" applyFill="1" applyBorder="1" applyAlignment="1">
      <alignment horizontal="left" vertical="top" wrapText="1"/>
    </xf>
    <xf numFmtId="0" fontId="3" fillId="0" borderId="13" xfId="0" applyFont="1" applyBorder="1" applyAlignment="1">
      <alignment horizontal="center" vertical="center"/>
    </xf>
    <xf numFmtId="0" fontId="3" fillId="40" borderId="13" xfId="0" applyFont="1" applyFill="1" applyBorder="1" applyAlignment="1">
      <alignment horizontal="center" vertical="center"/>
    </xf>
    <xf numFmtId="0" fontId="3" fillId="40" borderId="21" xfId="0" applyFont="1" applyFill="1" applyBorder="1" applyAlignment="1">
      <alignment horizontal="center" vertical="center"/>
    </xf>
    <xf numFmtId="0" fontId="6" fillId="40" borderId="37" xfId="0" applyFont="1" applyFill="1" applyBorder="1" applyAlignment="1">
      <alignment horizontal="center" vertical="center"/>
    </xf>
    <xf numFmtId="0" fontId="7" fillId="40" borderId="41" xfId="0" applyFont="1" applyFill="1" applyBorder="1" applyAlignment="1">
      <alignment horizontal="center" vertical="center"/>
    </xf>
    <xf numFmtId="0" fontId="6" fillId="37" borderId="0" xfId="0" applyFont="1" applyFill="1" applyAlignment="1">
      <alignment horizontal="left" vertical="center"/>
    </xf>
    <xf numFmtId="0" fontId="61" fillId="37" borderId="0" xfId="0" applyFont="1" applyFill="1" applyAlignment="1">
      <alignment horizontal="center"/>
    </xf>
    <xf numFmtId="0" fontId="7" fillId="37" borderId="0" xfId="0" applyFont="1" applyFill="1" applyAlignment="1">
      <alignment horizontal="left" vertical="top"/>
    </xf>
    <xf numFmtId="0" fontId="7" fillId="37" borderId="0" xfId="0" applyFont="1" applyFill="1" applyAlignment="1">
      <alignment horizontal="left" vertical="center" wrapText="1"/>
    </xf>
    <xf numFmtId="0" fontId="1" fillId="0" borderId="0" xfId="0" applyFont="1" applyAlignment="1">
      <alignment/>
    </xf>
    <xf numFmtId="0" fontId="7" fillId="0" borderId="33" xfId="0" applyFont="1" applyBorder="1" applyAlignment="1">
      <alignment horizontal="center" vertical="center" wrapText="1"/>
    </xf>
    <xf numFmtId="0" fontId="0" fillId="0" borderId="71" xfId="0" applyBorder="1" applyAlignment="1">
      <alignment vertical="center" wrapText="1"/>
    </xf>
    <xf numFmtId="0" fontId="7" fillId="0" borderId="33" xfId="0" applyFont="1" applyBorder="1" applyAlignment="1">
      <alignment vertical="center"/>
    </xf>
    <xf numFmtId="0" fontId="0" fillId="0" borderId="72" xfId="0" applyBorder="1" applyAlignment="1">
      <alignment/>
    </xf>
    <xf numFmtId="0" fontId="0" fillId="0" borderId="71" xfId="0" applyBorder="1" applyAlignment="1">
      <alignment/>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1" fillId="0" borderId="22" xfId="0" applyFont="1" applyBorder="1" applyAlignment="1">
      <alignment vertical="center" wrapText="1"/>
    </xf>
    <xf numFmtId="0" fontId="1" fillId="0" borderId="15" xfId="0" applyFont="1" applyBorder="1" applyAlignment="1">
      <alignment vertical="center" wrapText="1"/>
    </xf>
    <xf numFmtId="0" fontId="1" fillId="0" borderId="14" xfId="0" applyFont="1" applyBorder="1" applyAlignment="1">
      <alignment vertical="center" wrapText="1"/>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37" xfId="0" applyFont="1" applyBorder="1" applyAlignment="1">
      <alignment horizontal="center" vertical="center"/>
    </xf>
    <xf numFmtId="0" fontId="3"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1" xfId="0" applyFont="1" applyBorder="1" applyAlignment="1">
      <alignment horizontal="center" vertical="center"/>
    </xf>
    <xf numFmtId="0" fontId="7" fillId="0" borderId="13"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15" xfId="0" applyBorder="1" applyAlignment="1">
      <alignment horizontal="left"/>
    </xf>
    <xf numFmtId="0" fontId="0" fillId="0" borderId="14" xfId="0" applyBorder="1" applyAlignment="1">
      <alignment horizontal="left"/>
    </xf>
    <xf numFmtId="0" fontId="1" fillId="37" borderId="0" xfId="0" applyFont="1" applyFill="1" applyAlignment="1">
      <alignment horizontal="left"/>
    </xf>
    <xf numFmtId="0" fontId="1" fillId="37" borderId="23" xfId="0" applyFont="1" applyFill="1" applyBorder="1" applyAlignment="1">
      <alignment horizontal="left"/>
    </xf>
    <xf numFmtId="0" fontId="64" fillId="0" borderId="0" xfId="0" applyFont="1" applyAlignment="1">
      <alignment horizontal="left" vertical="center"/>
    </xf>
    <xf numFmtId="0" fontId="4" fillId="37" borderId="22" xfId="0" applyFont="1" applyFill="1" applyBorder="1" applyAlignment="1">
      <alignment horizontal="center" vertical="center"/>
    </xf>
    <xf numFmtId="0" fontId="6" fillId="37" borderId="15" xfId="0" applyFont="1" applyFill="1" applyBorder="1" applyAlignment="1">
      <alignment horizontal="center" vertical="center"/>
    </xf>
    <xf numFmtId="0" fontId="6" fillId="37" borderId="14" xfId="0" applyFont="1" applyFill="1" applyBorder="1" applyAlignment="1">
      <alignment horizontal="center" vertical="center"/>
    </xf>
    <xf numFmtId="0" fontId="6" fillId="0" borderId="22" xfId="0" applyFont="1" applyBorder="1" applyAlignment="1">
      <alignment horizontal="left" vertical="top" wrapText="1"/>
    </xf>
    <xf numFmtId="0" fontId="6" fillId="0" borderId="15" xfId="0" applyFont="1" applyBorder="1" applyAlignment="1">
      <alignment horizontal="left" vertical="top" wrapText="1"/>
    </xf>
    <xf numFmtId="0" fontId="6" fillId="0" borderId="14" xfId="0" applyFont="1" applyBorder="1" applyAlignment="1">
      <alignment horizontal="left" vertical="top" wrapText="1"/>
    </xf>
    <xf numFmtId="0" fontId="6" fillId="0" borderId="22" xfId="0" applyFont="1" applyBorder="1" applyAlignment="1">
      <alignment horizontal="left" vertical="top" wrapText="1"/>
    </xf>
    <xf numFmtId="0" fontId="6" fillId="0" borderId="15" xfId="0" applyFont="1" applyBorder="1" applyAlignment="1">
      <alignment horizontal="left" vertical="top" wrapText="1"/>
    </xf>
    <xf numFmtId="0" fontId="6" fillId="40" borderId="13" xfId="0" applyFont="1" applyFill="1" applyBorder="1" applyAlignment="1">
      <alignment horizontal="center" vertical="top" wrapText="1"/>
    </xf>
    <xf numFmtId="0" fontId="6" fillId="40" borderId="30" xfId="0" applyFont="1" applyFill="1" applyBorder="1" applyAlignment="1">
      <alignment horizontal="center" vertical="top" wrapText="1"/>
    </xf>
    <xf numFmtId="0" fontId="6" fillId="40" borderId="21" xfId="0" applyFont="1" applyFill="1" applyBorder="1" applyAlignment="1">
      <alignment horizontal="center" vertical="top" wrapText="1"/>
    </xf>
    <xf numFmtId="0" fontId="6" fillId="0" borderId="13" xfId="0" applyFont="1" applyBorder="1" applyAlignment="1">
      <alignment horizontal="center" vertical="top" wrapText="1"/>
    </xf>
    <xf numFmtId="0" fontId="6" fillId="0" borderId="30" xfId="0" applyFont="1" applyBorder="1" applyAlignment="1">
      <alignment horizontal="center" vertical="top" wrapText="1"/>
    </xf>
    <xf numFmtId="0" fontId="6" fillId="0" borderId="21" xfId="0" applyFont="1" applyBorder="1" applyAlignment="1">
      <alignment horizontal="center" vertical="top" wrapText="1"/>
    </xf>
    <xf numFmtId="0" fontId="65" fillId="0" borderId="0" xfId="0" applyFont="1" applyAlignment="1">
      <alignment horizontal="center" vertical="center"/>
    </xf>
    <xf numFmtId="0" fontId="53" fillId="0" borderId="0" xfId="53" applyAlignment="1" applyProtection="1">
      <alignment horizontal="center" vertical="center"/>
      <protection/>
    </xf>
    <xf numFmtId="0" fontId="4" fillId="41" borderId="23" xfId="0" applyFont="1" applyFill="1" applyBorder="1" applyAlignment="1">
      <alignment horizontal="center" vertical="top" wrapText="1"/>
    </xf>
    <xf numFmtId="0" fontId="4" fillId="41" borderId="23" xfId="0" applyFont="1" applyFill="1" applyBorder="1" applyAlignment="1">
      <alignment horizontal="center" vertical="top"/>
    </xf>
    <xf numFmtId="0" fontId="7" fillId="0" borderId="13" xfId="0" applyFont="1" applyBorder="1" applyAlignment="1">
      <alignment horizontal="center" vertical="top" wrapText="1"/>
    </xf>
    <xf numFmtId="0" fontId="7" fillId="0" borderId="21" xfId="0" applyFont="1" applyBorder="1" applyAlignment="1">
      <alignment horizontal="center" vertical="top" wrapText="1"/>
    </xf>
    <xf numFmtId="0" fontId="6" fillId="37" borderId="15" xfId="0" applyFont="1" applyFill="1" applyBorder="1" applyAlignment="1">
      <alignment horizontal="center" vertical="center"/>
    </xf>
    <xf numFmtId="0" fontId="7" fillId="0" borderId="34" xfId="0" applyFont="1" applyBorder="1" applyAlignment="1">
      <alignment horizontal="center" vertical="center"/>
    </xf>
    <xf numFmtId="0" fontId="7" fillId="0" borderId="42" xfId="0" applyFont="1" applyBorder="1" applyAlignment="1">
      <alignment horizontal="center" vertical="center"/>
    </xf>
    <xf numFmtId="0" fontId="7" fillId="0" borderId="22" xfId="0" applyFont="1" applyBorder="1" applyAlignment="1">
      <alignment horizontal="center" vertical="center" wrapText="1"/>
    </xf>
    <xf numFmtId="0" fontId="1" fillId="0" borderId="14" xfId="0" applyFont="1" applyBorder="1" applyAlignment="1">
      <alignment vertical="center" wrapText="1"/>
    </xf>
    <xf numFmtId="0" fontId="7" fillId="0" borderId="22" xfId="0" applyFont="1" applyBorder="1" applyAlignment="1">
      <alignment vertical="center"/>
    </xf>
    <xf numFmtId="0" fontId="1" fillId="0" borderId="15" xfId="0" applyFont="1" applyBorder="1" applyAlignment="1">
      <alignment/>
    </xf>
    <xf numFmtId="0" fontId="1" fillId="0" borderId="14" xfId="0" applyFont="1" applyBorder="1" applyAlignment="1">
      <alignment/>
    </xf>
    <xf numFmtId="0" fontId="6" fillId="40" borderId="22" xfId="0" applyFont="1" applyFill="1" applyBorder="1" applyAlignment="1">
      <alignment horizontal="left" vertical="center" wrapText="1"/>
    </xf>
    <xf numFmtId="0" fontId="6" fillId="40" borderId="15" xfId="0" applyFont="1" applyFill="1" applyBorder="1" applyAlignment="1">
      <alignment horizontal="left" vertical="center" wrapText="1"/>
    </xf>
    <xf numFmtId="0" fontId="6" fillId="40" borderId="14" xfId="0" applyFont="1" applyFill="1" applyBorder="1" applyAlignment="1">
      <alignment horizontal="left" vertical="center" wrapText="1"/>
    </xf>
    <xf numFmtId="0" fontId="7" fillId="0" borderId="28" xfId="0" applyFont="1" applyBorder="1" applyAlignment="1">
      <alignment horizontal="center" vertical="center"/>
    </xf>
    <xf numFmtId="0" fontId="7" fillId="0" borderId="30" xfId="0" applyFont="1" applyBorder="1" applyAlignment="1">
      <alignment horizontal="center" vertical="center"/>
    </xf>
    <xf numFmtId="0" fontId="6" fillId="0" borderId="42" xfId="0" applyFont="1" applyBorder="1" applyAlignment="1">
      <alignment horizontal="left" vertical="center" wrapText="1"/>
    </xf>
    <xf numFmtId="0" fontId="6" fillId="0" borderId="23" xfId="0" applyFont="1" applyBorder="1" applyAlignment="1">
      <alignment horizontal="left" vertical="center" wrapText="1"/>
    </xf>
    <xf numFmtId="0" fontId="7" fillId="0" borderId="28" xfId="0" applyFont="1" applyBorder="1" applyAlignment="1">
      <alignment horizontal="center" vertical="center" wrapText="1"/>
    </xf>
    <xf numFmtId="0" fontId="6" fillId="0" borderId="32" xfId="0" applyFont="1" applyBorder="1" applyAlignment="1">
      <alignment horizontal="center" vertical="top" wrapText="1"/>
    </xf>
    <xf numFmtId="0" fontId="6" fillId="0" borderId="24" xfId="0" applyFont="1" applyBorder="1" applyAlignment="1">
      <alignment horizontal="center" vertical="top" wrapText="1"/>
    </xf>
    <xf numFmtId="0" fontId="7" fillId="0" borderId="64" xfId="0" applyFont="1" applyBorder="1" applyAlignment="1">
      <alignment horizontal="center" vertical="top" wrapText="1"/>
    </xf>
    <xf numFmtId="0" fontId="7" fillId="0" borderId="45" xfId="0" applyFont="1" applyBorder="1" applyAlignment="1">
      <alignment horizontal="center" vertical="top" wrapText="1"/>
    </xf>
    <xf numFmtId="0" fontId="6" fillId="0" borderId="14" xfId="0" applyFont="1" applyBorder="1" applyAlignment="1">
      <alignment horizontal="left" vertical="top" wrapText="1"/>
    </xf>
    <xf numFmtId="0" fontId="6" fillId="0" borderId="0" xfId="0" applyFont="1" applyAlignment="1">
      <alignment horizontal="center" vertical="top" wrapText="1"/>
    </xf>
    <xf numFmtId="0" fontId="6" fillId="0" borderId="0" xfId="0" applyFont="1" applyAlignment="1">
      <alignment horizontal="center" vertical="top"/>
    </xf>
    <xf numFmtId="0" fontId="6" fillId="0" borderId="0" xfId="0" applyFont="1" applyAlignment="1">
      <alignment horizontal="left" wrapText="1"/>
    </xf>
    <xf numFmtId="0" fontId="62" fillId="0" borderId="0" xfId="0" applyFont="1" applyAlignment="1">
      <alignment horizontal="left"/>
    </xf>
    <xf numFmtId="3" fontId="7" fillId="6" borderId="13" xfId="0" applyNumberFormat="1" applyFont="1" applyFill="1" applyBorder="1" applyAlignment="1">
      <alignment horizontal="center" vertical="top"/>
    </xf>
    <xf numFmtId="3" fontId="7" fillId="6" borderId="30" xfId="0" applyNumberFormat="1" applyFont="1" applyFill="1" applyBorder="1" applyAlignment="1">
      <alignment horizontal="center" vertical="top"/>
    </xf>
    <xf numFmtId="3" fontId="7" fillId="6" borderId="21" xfId="0" applyNumberFormat="1" applyFont="1" applyFill="1" applyBorder="1" applyAlignment="1">
      <alignment horizontal="center" vertical="top"/>
    </xf>
    <xf numFmtId="3" fontId="6" fillId="0" borderId="13" xfId="0" applyNumberFormat="1" applyFont="1" applyBorder="1" applyAlignment="1">
      <alignment horizontal="center" vertical="top"/>
    </xf>
    <xf numFmtId="3" fontId="6" fillId="0" borderId="30" xfId="0" applyNumberFormat="1" applyFont="1" applyBorder="1" applyAlignment="1">
      <alignment horizontal="center" vertical="top"/>
    </xf>
    <xf numFmtId="3" fontId="6" fillId="0" borderId="21" xfId="0" applyNumberFormat="1" applyFont="1" applyBorder="1" applyAlignment="1">
      <alignment horizontal="center" vertical="top"/>
    </xf>
    <xf numFmtId="3" fontId="7" fillId="13" borderId="73" xfId="0" applyNumberFormat="1" applyFont="1" applyFill="1" applyBorder="1" applyAlignment="1">
      <alignment horizontal="center" vertical="top"/>
    </xf>
    <xf numFmtId="3" fontId="7" fillId="13" borderId="30" xfId="0" applyNumberFormat="1" applyFont="1" applyFill="1" applyBorder="1" applyAlignment="1">
      <alignment horizontal="center" vertical="top"/>
    </xf>
    <xf numFmtId="3" fontId="7" fillId="13" borderId="21" xfId="0" applyNumberFormat="1" applyFont="1" applyFill="1" applyBorder="1" applyAlignment="1">
      <alignment horizontal="center" vertical="top"/>
    </xf>
    <xf numFmtId="3" fontId="6" fillId="0" borderId="62" xfId="0" applyNumberFormat="1" applyFont="1" applyBorder="1" applyAlignment="1">
      <alignment horizontal="center" vertical="top" wrapText="1"/>
    </xf>
    <xf numFmtId="3" fontId="6" fillId="0" borderId="69" xfId="0" applyNumberFormat="1" applyFont="1" applyBorder="1" applyAlignment="1">
      <alignment horizontal="center" vertical="top" wrapText="1"/>
    </xf>
    <xf numFmtId="3" fontId="6" fillId="0" borderId="32" xfId="0" applyNumberFormat="1" applyFont="1" applyBorder="1" applyAlignment="1">
      <alignment horizontal="center" vertical="top" wrapText="1"/>
    </xf>
    <xf numFmtId="3" fontId="6" fillId="0" borderId="24" xfId="0" applyNumberFormat="1" applyFont="1" applyBorder="1" applyAlignment="1">
      <alignment horizontal="center" vertical="top" wrapText="1"/>
    </xf>
    <xf numFmtId="0" fontId="7" fillId="0" borderId="24" xfId="0" applyFont="1" applyBorder="1" applyAlignment="1">
      <alignment horizontal="center" vertical="top" wrapText="1"/>
    </xf>
    <xf numFmtId="0" fontId="9" fillId="0" borderId="22"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9" fillId="40" borderId="22" xfId="0" applyFont="1" applyFill="1" applyBorder="1" applyAlignment="1">
      <alignment horizontal="left" vertical="center" wrapText="1"/>
    </xf>
    <xf numFmtId="0" fontId="9" fillId="40" borderId="15" xfId="0" applyFont="1" applyFill="1" applyBorder="1" applyAlignment="1">
      <alignment horizontal="left" vertical="center" wrapText="1"/>
    </xf>
    <xf numFmtId="0" fontId="9" fillId="40" borderId="14" xfId="0" applyFont="1" applyFill="1" applyBorder="1" applyAlignment="1">
      <alignment horizontal="left" vertical="center" wrapText="1"/>
    </xf>
    <xf numFmtId="0" fontId="3" fillId="0" borderId="30" xfId="0" applyFont="1" applyBorder="1" applyAlignment="1">
      <alignment horizontal="center" vertical="center"/>
    </xf>
    <xf numFmtId="0" fontId="9" fillId="40" borderId="38" xfId="0" applyFont="1" applyFill="1" applyBorder="1" applyAlignment="1">
      <alignment horizontal="left" vertical="center" wrapText="1"/>
    </xf>
    <xf numFmtId="0" fontId="19" fillId="0" borderId="39" xfId="0" applyFont="1" applyBorder="1" applyAlignment="1">
      <alignment/>
    </xf>
    <xf numFmtId="0" fontId="19" fillId="0" borderId="40" xfId="0" applyFont="1" applyBorder="1" applyAlignment="1">
      <alignment/>
    </xf>
    <xf numFmtId="0" fontId="9" fillId="40" borderId="15" xfId="0" applyFont="1" applyFill="1" applyBorder="1" applyAlignment="1">
      <alignment horizontal="left" vertical="center"/>
    </xf>
    <xf numFmtId="0" fontId="9" fillId="40" borderId="14" xfId="0" applyFont="1" applyFill="1" applyBorder="1" applyAlignment="1">
      <alignment horizontal="left" vertical="center"/>
    </xf>
    <xf numFmtId="0" fontId="3" fillId="0" borderId="32" xfId="0" applyFont="1" applyBorder="1" applyAlignment="1">
      <alignment horizontal="center" vertical="center"/>
    </xf>
    <xf numFmtId="0" fontId="3" fillId="0" borderId="59" xfId="0" applyFont="1" applyBorder="1" applyAlignment="1">
      <alignment horizontal="center" vertical="center"/>
    </xf>
    <xf numFmtId="0" fontId="9" fillId="0" borderId="22" xfId="0" applyFont="1" applyBorder="1" applyAlignment="1">
      <alignment horizontal="left" vertical="top" wrapText="1"/>
    </xf>
    <xf numFmtId="0" fontId="3" fillId="0" borderId="51" xfId="0" applyFont="1" applyBorder="1" applyAlignment="1">
      <alignment horizontal="center" vertical="center"/>
    </xf>
    <xf numFmtId="0" fontId="3" fillId="0" borderId="74" xfId="0" applyFont="1" applyBorder="1" applyAlignment="1">
      <alignment horizontal="center" vertical="center"/>
    </xf>
    <xf numFmtId="0" fontId="3" fillId="0" borderId="45" xfId="0" applyFont="1" applyBorder="1" applyAlignment="1">
      <alignment horizontal="center" vertical="center"/>
    </xf>
    <xf numFmtId="0" fontId="3" fillId="0" borderId="24" xfId="0" applyFont="1" applyBorder="1" applyAlignment="1">
      <alignment horizontal="center" vertical="center"/>
    </xf>
    <xf numFmtId="0" fontId="61" fillId="0" borderId="0" xfId="0" applyFont="1" applyAlignment="1">
      <alignment horizontal="center" vertical="center"/>
    </xf>
    <xf numFmtId="0" fontId="12" fillId="41" borderId="0" xfId="0" applyFont="1" applyFill="1" applyAlignment="1">
      <alignment horizontal="center" vertical="center" wrapText="1"/>
    </xf>
    <xf numFmtId="0" fontId="12" fillId="41" borderId="0" xfId="0" applyFont="1" applyFill="1" applyAlignment="1">
      <alignment horizontal="center" vertical="center"/>
    </xf>
    <xf numFmtId="0" fontId="6" fillId="40" borderId="30" xfId="0" applyFont="1" applyFill="1" applyBorder="1" applyAlignment="1">
      <alignment horizontal="center" vertical="center"/>
    </xf>
    <xf numFmtId="0" fontId="6" fillId="40" borderId="21" xfId="0" applyFont="1" applyFill="1" applyBorder="1" applyAlignment="1">
      <alignment horizontal="center" vertical="center"/>
    </xf>
    <xf numFmtId="0" fontId="13" fillId="37" borderId="22" xfId="0" applyFont="1" applyFill="1" applyBorder="1" applyAlignment="1">
      <alignment horizontal="center" vertical="center"/>
    </xf>
    <xf numFmtId="0" fontId="14" fillId="37" borderId="15" xfId="0" applyFont="1" applyFill="1" applyBorder="1" applyAlignment="1">
      <alignment horizontal="center" vertical="center"/>
    </xf>
    <xf numFmtId="0" fontId="6" fillId="40" borderId="75" xfId="0" applyFont="1" applyFill="1" applyBorder="1" applyAlignment="1">
      <alignment horizontal="center" vertical="center"/>
    </xf>
    <xf numFmtId="0" fontId="6" fillId="40" borderId="76" xfId="0" applyFont="1" applyFill="1" applyBorder="1" applyAlignment="1">
      <alignment horizontal="center" vertical="center"/>
    </xf>
    <xf numFmtId="0" fontId="3" fillId="0" borderId="25" xfId="0" applyFont="1" applyBorder="1" applyAlignment="1">
      <alignment horizontal="center" vertical="center"/>
    </xf>
    <xf numFmtId="0" fontId="3" fillId="0" borderId="49" xfId="0" applyFont="1" applyBorder="1" applyAlignment="1">
      <alignment horizontal="center" vertical="center"/>
    </xf>
    <xf numFmtId="0" fontId="7" fillId="0" borderId="34" xfId="0" applyFont="1" applyBorder="1" applyAlignment="1">
      <alignment horizontal="center" vertical="top" wrapText="1"/>
    </xf>
    <xf numFmtId="0" fontId="7" fillId="0" borderId="42" xfId="0" applyFont="1" applyBorder="1" applyAlignment="1">
      <alignment horizontal="center" vertical="top" wrapText="1"/>
    </xf>
    <xf numFmtId="3" fontId="9" fillId="40" borderId="58" xfId="0" applyNumberFormat="1" applyFont="1" applyFill="1" applyBorder="1" applyAlignment="1">
      <alignment horizontal="left" wrapText="1"/>
    </xf>
    <xf numFmtId="3" fontId="9" fillId="40" borderId="15" xfId="0" applyNumberFormat="1" applyFont="1" applyFill="1" applyBorder="1" applyAlignment="1">
      <alignment horizontal="left" wrapText="1"/>
    </xf>
    <xf numFmtId="3" fontId="9" fillId="40" borderId="17" xfId="0" applyNumberFormat="1" applyFont="1" applyFill="1" applyBorder="1" applyAlignment="1">
      <alignment horizontal="left" wrapText="1"/>
    </xf>
    <xf numFmtId="3" fontId="9" fillId="40" borderId="22" xfId="0" applyNumberFormat="1" applyFont="1" applyFill="1" applyBorder="1" applyAlignment="1">
      <alignment horizontal="left" vertical="top" wrapText="1"/>
    </xf>
    <xf numFmtId="3" fontId="4" fillId="40" borderId="15" xfId="0" applyNumberFormat="1" applyFont="1" applyFill="1" applyBorder="1" applyAlignment="1">
      <alignment horizontal="left" vertical="top"/>
    </xf>
    <xf numFmtId="3" fontId="4" fillId="40" borderId="14" xfId="0" applyNumberFormat="1" applyFont="1" applyFill="1" applyBorder="1" applyAlignment="1">
      <alignment horizontal="left" vertical="top"/>
    </xf>
    <xf numFmtId="3" fontId="9" fillId="40" borderId="38" xfId="0" applyNumberFormat="1" applyFont="1" applyFill="1" applyBorder="1" applyAlignment="1">
      <alignment horizontal="left" wrapText="1"/>
    </xf>
    <xf numFmtId="3" fontId="9" fillId="40" borderId="39" xfId="0" applyNumberFormat="1" applyFont="1" applyFill="1" applyBorder="1" applyAlignment="1">
      <alignment horizontal="left"/>
    </xf>
    <xf numFmtId="3" fontId="9" fillId="40" borderId="40" xfId="0" applyNumberFormat="1" applyFont="1" applyFill="1" applyBorder="1" applyAlignment="1">
      <alignment horizontal="left"/>
    </xf>
    <xf numFmtId="3" fontId="9" fillId="40" borderId="15" xfId="0" applyNumberFormat="1" applyFont="1" applyFill="1" applyBorder="1" applyAlignment="1">
      <alignment horizontal="left"/>
    </xf>
    <xf numFmtId="3" fontId="9" fillId="40" borderId="14" xfId="0" applyNumberFormat="1" applyFont="1" applyFill="1" applyBorder="1" applyAlignment="1">
      <alignment horizontal="left"/>
    </xf>
    <xf numFmtId="0" fontId="6" fillId="40" borderId="67" xfId="0" applyFont="1" applyFill="1" applyBorder="1" applyAlignment="1">
      <alignment horizontal="center" vertical="center"/>
    </xf>
    <xf numFmtId="0" fontId="6" fillId="40" borderId="59" xfId="0" applyFont="1" applyFill="1" applyBorder="1" applyAlignment="1">
      <alignment horizontal="center" vertical="center"/>
    </xf>
    <xf numFmtId="0" fontId="6" fillId="40" borderId="64" xfId="0" applyFont="1" applyFill="1" applyBorder="1" applyAlignment="1">
      <alignment horizontal="center" vertical="center"/>
    </xf>
    <xf numFmtId="0" fontId="3" fillId="40" borderId="13" xfId="0" applyFont="1" applyFill="1" applyBorder="1" applyAlignment="1">
      <alignment horizontal="center" vertical="center"/>
    </xf>
    <xf numFmtId="0" fontId="3" fillId="40" borderId="21" xfId="0" applyFont="1" applyFill="1" applyBorder="1" applyAlignment="1">
      <alignment horizontal="center" vertical="center"/>
    </xf>
    <xf numFmtId="0" fontId="9" fillId="0" borderId="33" xfId="0" applyFont="1" applyBorder="1" applyAlignment="1">
      <alignment horizontal="left" vertical="top" wrapText="1"/>
    </xf>
    <xf numFmtId="0" fontId="9" fillId="0" borderId="72" xfId="0" applyFont="1" applyBorder="1" applyAlignment="1">
      <alignment horizontal="left" vertical="top" wrapText="1"/>
    </xf>
    <xf numFmtId="0" fontId="9" fillId="0" borderId="71" xfId="0" applyFont="1" applyBorder="1" applyAlignment="1">
      <alignment horizontal="left" vertical="top" wrapText="1"/>
    </xf>
    <xf numFmtId="0" fontId="3" fillId="0" borderId="64" xfId="0" applyFont="1" applyBorder="1" applyAlignment="1">
      <alignment horizontal="center" vertical="center"/>
    </xf>
    <xf numFmtId="0" fontId="3" fillId="40" borderId="13" xfId="0" applyFont="1" applyFill="1" applyBorder="1" applyAlignment="1">
      <alignment horizontal="center" vertical="center"/>
    </xf>
    <xf numFmtId="0" fontId="3" fillId="40" borderId="21" xfId="0" applyFont="1" applyFill="1" applyBorder="1" applyAlignment="1">
      <alignment horizontal="center" vertical="center"/>
    </xf>
    <xf numFmtId="0" fontId="6" fillId="40" borderId="13" xfId="0" applyFont="1" applyFill="1" applyBorder="1" applyAlignment="1">
      <alignment horizontal="center" vertical="center"/>
    </xf>
    <xf numFmtId="0" fontId="9" fillId="0" borderId="38" xfId="0" applyFont="1" applyBorder="1" applyAlignment="1">
      <alignment horizontal="left" vertical="top" wrapText="1"/>
    </xf>
    <xf numFmtId="0" fontId="9" fillId="0" borderId="39" xfId="0" applyFont="1" applyBorder="1" applyAlignment="1">
      <alignment horizontal="left" vertical="top" wrapText="1"/>
    </xf>
    <xf numFmtId="0" fontId="9" fillId="0" borderId="40" xfId="0" applyFont="1" applyBorder="1" applyAlignment="1">
      <alignment horizontal="left" vertical="top" wrapText="1"/>
    </xf>
    <xf numFmtId="0" fontId="6" fillId="0" borderId="34" xfId="0" applyFont="1" applyBorder="1" applyAlignment="1">
      <alignment horizontal="left" vertical="top" wrapText="1"/>
    </xf>
    <xf numFmtId="0" fontId="6" fillId="0" borderId="31" xfId="0" applyFont="1" applyBorder="1" applyAlignment="1">
      <alignment horizontal="left" vertical="top" wrapText="1"/>
    </xf>
    <xf numFmtId="0" fontId="6" fillId="0" borderId="37" xfId="0" applyFont="1" applyBorder="1" applyAlignment="1">
      <alignment horizontal="left" vertical="top" wrapText="1"/>
    </xf>
    <xf numFmtId="0" fontId="9" fillId="40" borderId="34" xfId="0" applyFont="1" applyFill="1" applyBorder="1" applyAlignment="1">
      <alignment horizontal="left" vertical="top" wrapText="1"/>
    </xf>
    <xf numFmtId="0" fontId="9" fillId="40" borderId="31" xfId="0" applyFont="1" applyFill="1" applyBorder="1" applyAlignment="1">
      <alignment horizontal="left" vertical="top"/>
    </xf>
    <xf numFmtId="0" fontId="9" fillId="40" borderId="37" xfId="0" applyFont="1" applyFill="1" applyBorder="1" applyAlignment="1">
      <alignment horizontal="left" vertical="top"/>
    </xf>
    <xf numFmtId="3" fontId="9" fillId="40" borderId="22" xfId="0" applyNumberFormat="1" applyFont="1" applyFill="1" applyBorder="1" applyAlignment="1">
      <alignment horizontal="left" wrapText="1"/>
    </xf>
    <xf numFmtId="0" fontId="9" fillId="40" borderId="34" xfId="0" applyFont="1" applyFill="1" applyBorder="1" applyAlignment="1">
      <alignment horizontal="left" vertical="center" wrapText="1"/>
    </xf>
    <xf numFmtId="0" fontId="9" fillId="40" borderId="31" xfId="0" applyFont="1" applyFill="1" applyBorder="1" applyAlignment="1">
      <alignment horizontal="left" vertical="center"/>
    </xf>
    <xf numFmtId="0" fontId="9" fillId="40" borderId="37" xfId="0" applyFont="1" applyFill="1" applyBorder="1" applyAlignment="1">
      <alignment horizontal="left" vertical="center"/>
    </xf>
    <xf numFmtId="0" fontId="9" fillId="0" borderId="34" xfId="0" applyFont="1" applyBorder="1" applyAlignment="1">
      <alignment horizontal="left" vertical="top" wrapText="1"/>
    </xf>
    <xf numFmtId="0" fontId="9" fillId="0" borderId="31" xfId="0" applyFont="1" applyBorder="1" applyAlignment="1">
      <alignment horizontal="left" vertical="top" wrapText="1"/>
    </xf>
    <xf numFmtId="0" fontId="9" fillId="0" borderId="37" xfId="0" applyFont="1" applyBorder="1" applyAlignment="1">
      <alignment horizontal="left" vertical="top" wrapText="1"/>
    </xf>
    <xf numFmtId="0" fontId="6" fillId="0" borderId="0" xfId="0" applyFont="1" applyBorder="1" applyAlignment="1">
      <alignment horizontal="center" vertical="top" wrapText="1"/>
    </xf>
    <xf numFmtId="0" fontId="6" fillId="0" borderId="50" xfId="0" applyFont="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entarzakulturu.org.rs%20e-mail;centarzakulturu@open.telekom.r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H102"/>
  <sheetViews>
    <sheetView zoomScale="67" zoomScaleNormal="67" zoomScalePageLayoutView="0" workbookViewId="0" topLeftCell="A1">
      <selection activeCell="Q27" sqref="Q27"/>
    </sheetView>
  </sheetViews>
  <sheetFormatPr defaultColWidth="9.140625" defaultRowHeight="12.75"/>
  <cols>
    <col min="1" max="1" width="7.00390625" style="15" customWidth="1"/>
    <col min="2" max="2" width="36.421875" style="1" customWidth="1"/>
    <col min="3" max="3" width="18.28125" style="1" customWidth="1"/>
    <col min="4" max="4" width="18.57421875" style="1" customWidth="1"/>
    <col min="5" max="5" width="19.7109375" style="15" customWidth="1"/>
    <col min="6" max="6" width="17.140625" style="15" customWidth="1"/>
    <col min="7" max="7" width="16.28125" style="15" customWidth="1"/>
    <col min="8" max="8" width="15.57421875" style="1" customWidth="1"/>
    <col min="9" max="9" width="16.00390625" style="1" customWidth="1"/>
    <col min="10" max="10" width="16.7109375" style="1" customWidth="1"/>
    <col min="11" max="11" width="0.2890625" style="1" customWidth="1"/>
    <col min="12" max="12" width="9.140625" style="1" customWidth="1"/>
    <col min="13" max="13" width="6.421875" style="1" customWidth="1"/>
    <col min="14" max="14" width="12.00390625" style="1" customWidth="1"/>
    <col min="15" max="15" width="10.57421875" style="1" customWidth="1"/>
    <col min="16" max="16" width="10.28125" style="1" customWidth="1"/>
    <col min="17" max="17" width="9.140625" style="19" customWidth="1"/>
  </cols>
  <sheetData>
    <row r="1" ht="15.75">
      <c r="A1" s="22"/>
    </row>
    <row r="2" ht="15.75">
      <c r="A2" s="22"/>
    </row>
    <row r="3" ht="10.5" customHeight="1">
      <c r="A3" s="22"/>
    </row>
    <row r="4" spans="1:11" ht="21.75" customHeight="1">
      <c r="A4" s="555" t="s">
        <v>110</v>
      </c>
      <c r="B4" s="555"/>
      <c r="C4" s="555"/>
      <c r="D4" s="555"/>
      <c r="E4" s="555"/>
      <c r="F4" s="555"/>
      <c r="G4" s="555"/>
      <c r="H4" s="555"/>
      <c r="I4" s="555"/>
      <c r="J4" s="555"/>
      <c r="K4" s="555"/>
    </row>
    <row r="5" spans="1:2" ht="20.25">
      <c r="A5" s="22"/>
      <c r="B5" s="7"/>
    </row>
    <row r="6" spans="1:5" ht="20.25">
      <c r="A6" s="22"/>
      <c r="B6" s="7"/>
      <c r="E6" s="38"/>
    </row>
    <row r="7" spans="1:2" ht="20.25">
      <c r="A7" s="22"/>
      <c r="B7" s="7"/>
    </row>
    <row r="8" spans="1:2" ht="20.25">
      <c r="A8" s="22"/>
      <c r="B8" s="7"/>
    </row>
    <row r="9" spans="1:10" ht="24" customHeight="1">
      <c r="A9" s="525"/>
      <c r="B9" s="525"/>
      <c r="C9" s="525"/>
      <c r="D9" s="525"/>
      <c r="E9" s="525"/>
      <c r="F9" s="525"/>
      <c r="G9" s="525"/>
      <c r="H9" s="525"/>
      <c r="I9" s="525"/>
      <c r="J9" s="525"/>
    </row>
    <row r="10" spans="1:10" ht="30" customHeight="1">
      <c r="A10" s="526" t="s">
        <v>3</v>
      </c>
      <c r="B10" s="526"/>
      <c r="C10" s="526"/>
      <c r="D10" s="526"/>
      <c r="E10" s="526"/>
      <c r="F10" s="526"/>
      <c r="G10" s="526"/>
      <c r="H10" s="526"/>
      <c r="I10" s="526"/>
      <c r="J10" s="526"/>
    </row>
    <row r="11" spans="1:10" ht="24.75" customHeight="1">
      <c r="A11" s="526" t="s">
        <v>4</v>
      </c>
      <c r="B11" s="526"/>
      <c r="C11" s="526"/>
      <c r="D11" s="526"/>
      <c r="E11" s="526"/>
      <c r="F11" s="526"/>
      <c r="G11" s="526"/>
      <c r="H11" s="526"/>
      <c r="I11" s="526"/>
      <c r="J11" s="526"/>
    </row>
    <row r="12" spans="1:10" ht="18.75" customHeight="1">
      <c r="A12" s="97"/>
      <c r="B12" s="97"/>
      <c r="C12" s="97"/>
      <c r="D12" s="97"/>
      <c r="E12" s="97"/>
      <c r="F12" s="97"/>
      <c r="G12" s="97"/>
      <c r="H12" s="97"/>
      <c r="I12" s="97"/>
      <c r="J12" s="97"/>
    </row>
    <row r="13" spans="1:10" ht="24" customHeight="1">
      <c r="A13" s="527" t="s">
        <v>111</v>
      </c>
      <c r="B13" s="527"/>
      <c r="C13" s="527"/>
      <c r="D13" s="527"/>
      <c r="E13" s="527"/>
      <c r="F13" s="527"/>
      <c r="G13" s="527"/>
      <c r="H13" s="527"/>
      <c r="I13" s="527"/>
      <c r="J13" s="527"/>
    </row>
    <row r="14" spans="1:10" ht="20.25" customHeight="1">
      <c r="A14" s="527" t="s">
        <v>112</v>
      </c>
      <c r="B14" s="527"/>
      <c r="C14" s="527"/>
      <c r="D14" s="527"/>
      <c r="E14" s="527"/>
      <c r="F14" s="527"/>
      <c r="G14" s="527"/>
      <c r="H14" s="527"/>
      <c r="I14" s="527"/>
      <c r="J14" s="527"/>
    </row>
    <row r="15" spans="1:16" ht="20.25" customHeight="1">
      <c r="A15" s="527" t="s">
        <v>113</v>
      </c>
      <c r="B15" s="527"/>
      <c r="C15" s="527"/>
      <c r="D15" s="527"/>
      <c r="E15" s="527"/>
      <c r="F15" s="527"/>
      <c r="G15" s="527"/>
      <c r="H15" s="527"/>
      <c r="I15" s="527"/>
      <c r="J15" s="527"/>
      <c r="M15" s="8"/>
      <c r="P15"/>
    </row>
    <row r="16" spans="1:10" ht="22.5" customHeight="1">
      <c r="A16" s="527" t="s">
        <v>114</v>
      </c>
      <c r="B16" s="527"/>
      <c r="C16" s="527"/>
      <c r="D16" s="527"/>
      <c r="E16" s="527"/>
      <c r="F16" s="527"/>
      <c r="G16" s="527"/>
      <c r="H16" s="527"/>
      <c r="I16" s="527"/>
      <c r="J16" s="527"/>
    </row>
    <row r="17" spans="1:13" ht="18" customHeight="1">
      <c r="A17" s="527" t="s">
        <v>5</v>
      </c>
      <c r="B17" s="527"/>
      <c r="C17" s="527"/>
      <c r="D17" s="527"/>
      <c r="E17" s="527"/>
      <c r="F17" s="527"/>
      <c r="G17" s="527"/>
      <c r="H17" s="527"/>
      <c r="I17" s="527"/>
      <c r="J17" s="527"/>
      <c r="M17" s="6"/>
    </row>
    <row r="18" spans="1:13" ht="13.5" customHeight="1" thickBot="1">
      <c r="A18" s="528"/>
      <c r="B18" s="528"/>
      <c r="C18" s="528"/>
      <c r="D18" s="528"/>
      <c r="E18" s="528"/>
      <c r="F18" s="528"/>
      <c r="G18" s="528"/>
      <c r="H18" s="528"/>
      <c r="I18" s="528"/>
      <c r="J18" s="528"/>
      <c r="M18" s="6"/>
    </row>
    <row r="19" spans="1:13" ht="0.75" customHeight="1" hidden="1" thickBot="1">
      <c r="A19" s="553"/>
      <c r="B19" s="553"/>
      <c r="C19" s="553"/>
      <c r="D19" s="553"/>
      <c r="E19" s="553"/>
      <c r="F19" s="553"/>
      <c r="G19" s="553"/>
      <c r="H19" s="553"/>
      <c r="I19" s="553"/>
      <c r="J19" s="553"/>
      <c r="M19" s="6"/>
    </row>
    <row r="20" spans="1:13" ht="16.5" customHeight="1" hidden="1">
      <c r="A20" s="553"/>
      <c r="B20" s="553"/>
      <c r="C20" s="553"/>
      <c r="D20" s="553"/>
      <c r="E20" s="553"/>
      <c r="F20" s="553"/>
      <c r="G20" s="553"/>
      <c r="H20" s="553"/>
      <c r="I20" s="553"/>
      <c r="J20" s="553"/>
      <c r="M20" s="6"/>
    </row>
    <row r="21" spans="1:13" ht="21.75" customHeight="1" hidden="1" thickBot="1">
      <c r="A21" s="554"/>
      <c r="B21" s="554"/>
      <c r="C21" s="554"/>
      <c r="D21" s="554"/>
      <c r="E21" s="554"/>
      <c r="F21" s="554"/>
      <c r="G21" s="554"/>
      <c r="H21" s="554"/>
      <c r="I21" s="554"/>
      <c r="J21" s="554"/>
      <c r="M21" s="6"/>
    </row>
    <row r="22" spans="1:13" ht="31.5" customHeight="1" thickBot="1">
      <c r="A22" s="556" t="s">
        <v>109</v>
      </c>
      <c r="B22" s="557"/>
      <c r="C22" s="557"/>
      <c r="D22" s="557"/>
      <c r="E22" s="557"/>
      <c r="F22" s="557"/>
      <c r="G22" s="557"/>
      <c r="H22" s="557"/>
      <c r="I22" s="557"/>
      <c r="J22" s="558"/>
      <c r="K22" s="6"/>
      <c r="L22" s="6"/>
      <c r="M22" s="6"/>
    </row>
    <row r="23" spans="1:60" s="29" customFormat="1" ht="63.75" customHeight="1" thickBot="1">
      <c r="A23" s="549" t="s">
        <v>60</v>
      </c>
      <c r="B23" s="549" t="s">
        <v>61</v>
      </c>
      <c r="C23" s="549" t="s">
        <v>62</v>
      </c>
      <c r="D23" s="530" t="s">
        <v>86</v>
      </c>
      <c r="E23" s="531"/>
      <c r="F23" s="549" t="s">
        <v>65</v>
      </c>
      <c r="G23" s="532" t="s">
        <v>87</v>
      </c>
      <c r="H23" s="533"/>
      <c r="I23" s="534"/>
      <c r="J23" s="547" t="s">
        <v>69</v>
      </c>
      <c r="K23" s="31"/>
      <c r="L23" s="31"/>
      <c r="M23" s="31"/>
      <c r="N23" s="30"/>
      <c r="O23" s="30"/>
      <c r="P23" s="30"/>
      <c r="Q23" s="32"/>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row>
    <row r="24" spans="1:13" ht="32.25" thickBot="1">
      <c r="A24" s="550"/>
      <c r="B24" s="550"/>
      <c r="C24" s="550"/>
      <c r="D24" s="66" t="s">
        <v>63</v>
      </c>
      <c r="E24" s="67" t="s">
        <v>64</v>
      </c>
      <c r="F24" s="550"/>
      <c r="G24" s="68" t="s">
        <v>66</v>
      </c>
      <c r="H24" s="69" t="s">
        <v>67</v>
      </c>
      <c r="I24" s="70" t="s">
        <v>68</v>
      </c>
      <c r="J24" s="548"/>
      <c r="K24" s="6"/>
      <c r="L24" s="6"/>
      <c r="M24" s="6"/>
    </row>
    <row r="25" spans="1:13" ht="16.5" thickBot="1">
      <c r="A25" s="60"/>
      <c r="B25" s="71" t="s">
        <v>70</v>
      </c>
      <c r="C25" s="58"/>
      <c r="D25" s="58"/>
      <c r="E25" s="59"/>
      <c r="F25" s="60"/>
      <c r="G25" s="60"/>
      <c r="H25" s="58"/>
      <c r="I25" s="58"/>
      <c r="J25" s="58"/>
      <c r="K25" s="6"/>
      <c r="L25" s="6"/>
      <c r="M25" s="6"/>
    </row>
    <row r="26" spans="1:13" ht="16.5" thickBot="1">
      <c r="A26" s="56"/>
      <c r="B26" s="53" t="s">
        <v>0</v>
      </c>
      <c r="C26" s="54"/>
      <c r="D26" s="54"/>
      <c r="E26" s="55"/>
      <c r="F26" s="56"/>
      <c r="G26" s="56"/>
      <c r="H26" s="54"/>
      <c r="I26" s="54"/>
      <c r="J26" s="54"/>
      <c r="K26" s="6"/>
      <c r="L26" s="6"/>
      <c r="M26" s="6"/>
    </row>
    <row r="27" spans="1:13" ht="98.25" customHeight="1" thickBot="1">
      <c r="A27" s="547" t="s">
        <v>73</v>
      </c>
      <c r="B27" s="49" t="s">
        <v>9</v>
      </c>
      <c r="C27" s="34">
        <v>116667</v>
      </c>
      <c r="D27" s="34">
        <v>116667</v>
      </c>
      <c r="E27" s="16" t="s">
        <v>18</v>
      </c>
      <c r="F27" s="20" t="s">
        <v>58</v>
      </c>
      <c r="G27" s="13" t="s">
        <v>56</v>
      </c>
      <c r="H27" s="4"/>
      <c r="I27" s="20" t="s">
        <v>57</v>
      </c>
      <c r="J27" s="42"/>
      <c r="K27" s="6"/>
      <c r="L27" s="6"/>
      <c r="M27" s="6"/>
    </row>
    <row r="28" spans="1:13" ht="51.75" thickBot="1">
      <c r="A28" s="548"/>
      <c r="B28" s="41" t="s">
        <v>71</v>
      </c>
      <c r="C28" s="535" t="s">
        <v>89</v>
      </c>
      <c r="D28" s="536"/>
      <c r="E28" s="536"/>
      <c r="F28" s="536"/>
      <c r="G28" s="536"/>
      <c r="H28" s="536"/>
      <c r="I28" s="536"/>
      <c r="J28" s="537"/>
      <c r="K28" s="6"/>
      <c r="L28" s="6"/>
      <c r="M28" s="6"/>
    </row>
    <row r="29" spans="1:13" ht="65.25" thickBot="1">
      <c r="A29" s="547" t="s">
        <v>72</v>
      </c>
      <c r="B29" s="52" t="s">
        <v>10</v>
      </c>
      <c r="C29" s="34">
        <v>116667</v>
      </c>
      <c r="D29" s="34">
        <v>116667</v>
      </c>
      <c r="E29" s="35" t="s">
        <v>19</v>
      </c>
      <c r="F29" s="39" t="s">
        <v>58</v>
      </c>
      <c r="G29" s="37" t="s">
        <v>56</v>
      </c>
      <c r="H29" s="43"/>
      <c r="I29" s="36" t="s">
        <v>57</v>
      </c>
      <c r="J29" s="43"/>
      <c r="K29" s="6"/>
      <c r="L29" s="6"/>
      <c r="M29" s="6"/>
    </row>
    <row r="30" spans="1:60" s="40" customFormat="1" ht="51.75" thickBot="1">
      <c r="A30" s="548"/>
      <c r="B30" s="44" t="s">
        <v>71</v>
      </c>
      <c r="C30" s="535" t="s">
        <v>90</v>
      </c>
      <c r="D30" s="536"/>
      <c r="E30" s="536"/>
      <c r="F30" s="536"/>
      <c r="G30" s="536"/>
      <c r="H30" s="536"/>
      <c r="I30" s="536"/>
      <c r="J30" s="537"/>
      <c r="K30" s="30"/>
      <c r="L30" s="30"/>
      <c r="M30" s="30"/>
      <c r="N30" s="30"/>
      <c r="O30" s="30"/>
      <c r="P30" s="30"/>
      <c r="Q30" s="32"/>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row>
    <row r="31" spans="1:17" s="33" customFormat="1" ht="71.25" customHeight="1" thickBot="1">
      <c r="A31" s="543" t="s">
        <v>74</v>
      </c>
      <c r="B31" s="49" t="s">
        <v>11</v>
      </c>
      <c r="C31" s="34">
        <v>41667</v>
      </c>
      <c r="D31" s="34">
        <v>41667</v>
      </c>
      <c r="E31" s="35" t="s">
        <v>19</v>
      </c>
      <c r="F31" s="39" t="s">
        <v>58</v>
      </c>
      <c r="G31" s="37" t="s">
        <v>56</v>
      </c>
      <c r="H31" s="43"/>
      <c r="I31" s="36" t="s">
        <v>57</v>
      </c>
      <c r="J31" s="20" t="s">
        <v>38</v>
      </c>
      <c r="M31" s="30"/>
      <c r="N31" s="30"/>
      <c r="O31" s="30"/>
      <c r="P31" s="30"/>
      <c r="Q31" s="32"/>
    </row>
    <row r="32" spans="1:17" s="33" customFormat="1" ht="52.5" customHeight="1" thickBot="1">
      <c r="A32" s="544"/>
      <c r="B32" s="45" t="s">
        <v>71</v>
      </c>
      <c r="C32" s="535" t="s">
        <v>90</v>
      </c>
      <c r="D32" s="536"/>
      <c r="E32" s="536"/>
      <c r="F32" s="536"/>
      <c r="G32" s="536"/>
      <c r="H32" s="536"/>
      <c r="I32" s="536"/>
      <c r="J32" s="537"/>
      <c r="K32" s="30"/>
      <c r="L32" s="30"/>
      <c r="M32" s="30"/>
      <c r="N32" s="30"/>
      <c r="O32" s="30"/>
      <c r="P32" s="30"/>
      <c r="Q32" s="32"/>
    </row>
    <row r="33" spans="1:17" s="33" customFormat="1" ht="65.25" thickBot="1">
      <c r="A33" s="543" t="s">
        <v>75</v>
      </c>
      <c r="B33" s="46" t="s">
        <v>12</v>
      </c>
      <c r="C33" s="14">
        <v>66667</v>
      </c>
      <c r="D33" s="14">
        <v>66667</v>
      </c>
      <c r="E33" s="16" t="s">
        <v>20</v>
      </c>
      <c r="F33" s="5" t="s">
        <v>58</v>
      </c>
      <c r="G33" s="13" t="s">
        <v>56</v>
      </c>
      <c r="H33" s="42"/>
      <c r="I33" s="20" t="s">
        <v>57</v>
      </c>
      <c r="J33" s="20" t="s">
        <v>37</v>
      </c>
      <c r="K33" s="30"/>
      <c r="L33" s="30"/>
      <c r="M33" s="30"/>
      <c r="N33" s="30"/>
      <c r="O33" s="30"/>
      <c r="P33" s="30"/>
      <c r="Q33" s="32"/>
    </row>
    <row r="34" spans="1:17" s="33" customFormat="1" ht="77.25" customHeight="1" thickBot="1">
      <c r="A34" s="544"/>
      <c r="B34" s="48" t="s">
        <v>71</v>
      </c>
      <c r="C34" s="535" t="s">
        <v>91</v>
      </c>
      <c r="D34" s="536"/>
      <c r="E34" s="536"/>
      <c r="F34" s="536"/>
      <c r="G34" s="536"/>
      <c r="H34" s="536"/>
      <c r="I34" s="536"/>
      <c r="J34" s="537"/>
      <c r="K34" s="30"/>
      <c r="L34" s="30"/>
      <c r="M34" s="30"/>
      <c r="N34" s="30"/>
      <c r="O34" s="30"/>
      <c r="P34" s="30"/>
      <c r="Q34" s="32"/>
    </row>
    <row r="35" spans="1:17" s="33" customFormat="1" ht="65.25" thickBot="1">
      <c r="A35" s="543" t="s">
        <v>76</v>
      </c>
      <c r="B35" s="50" t="s">
        <v>13</v>
      </c>
      <c r="C35" s="14">
        <v>168333</v>
      </c>
      <c r="D35" s="14">
        <v>168333</v>
      </c>
      <c r="E35" s="16" t="s">
        <v>21</v>
      </c>
      <c r="F35" s="5" t="s">
        <v>58</v>
      </c>
      <c r="G35" s="13" t="s">
        <v>56</v>
      </c>
      <c r="H35" s="42"/>
      <c r="I35" s="20" t="s">
        <v>57</v>
      </c>
      <c r="J35" s="20" t="s">
        <v>37</v>
      </c>
      <c r="K35" s="30"/>
      <c r="L35" s="30"/>
      <c r="M35" s="30"/>
      <c r="N35" s="30"/>
      <c r="O35" s="30"/>
      <c r="P35" s="30"/>
      <c r="Q35" s="32"/>
    </row>
    <row r="36" spans="1:17" s="33" customFormat="1" ht="64.5" customHeight="1" thickBot="1">
      <c r="A36" s="544"/>
      <c r="B36" s="47" t="s">
        <v>71</v>
      </c>
      <c r="C36" s="535" t="s">
        <v>92</v>
      </c>
      <c r="D36" s="536"/>
      <c r="E36" s="536"/>
      <c r="F36" s="536"/>
      <c r="G36" s="536"/>
      <c r="H36" s="536"/>
      <c r="I36" s="536"/>
      <c r="J36" s="537"/>
      <c r="K36" s="30"/>
      <c r="L36" s="30"/>
      <c r="M36" s="30"/>
      <c r="N36" s="30"/>
      <c r="O36" s="30"/>
      <c r="P36" s="30"/>
      <c r="Q36" s="32"/>
    </row>
    <row r="37" spans="1:17" s="33" customFormat="1" ht="65.25" thickBot="1">
      <c r="A37" s="543" t="s">
        <v>77</v>
      </c>
      <c r="B37" s="52" t="s">
        <v>14</v>
      </c>
      <c r="C37" s="14">
        <v>541667</v>
      </c>
      <c r="D37" s="14">
        <v>541667</v>
      </c>
      <c r="E37" s="16" t="s">
        <v>21</v>
      </c>
      <c r="F37" s="5" t="s">
        <v>58</v>
      </c>
      <c r="G37" s="13" t="s">
        <v>56</v>
      </c>
      <c r="H37" s="42"/>
      <c r="I37" s="20" t="s">
        <v>57</v>
      </c>
      <c r="J37" s="20" t="s">
        <v>38</v>
      </c>
      <c r="K37" s="30"/>
      <c r="L37" s="30"/>
      <c r="M37" s="30"/>
      <c r="N37" s="30"/>
      <c r="O37" s="30"/>
      <c r="P37" s="30"/>
      <c r="Q37" s="32"/>
    </row>
    <row r="38" spans="1:17" s="33" customFormat="1" ht="64.5" customHeight="1" thickBot="1">
      <c r="A38" s="544"/>
      <c r="B38" s="51" t="s">
        <v>71</v>
      </c>
      <c r="C38" s="535" t="s">
        <v>92</v>
      </c>
      <c r="D38" s="536"/>
      <c r="E38" s="536"/>
      <c r="F38" s="536"/>
      <c r="G38" s="536"/>
      <c r="H38" s="536"/>
      <c r="I38" s="536"/>
      <c r="J38" s="537"/>
      <c r="K38" s="30"/>
      <c r="L38" s="30"/>
      <c r="M38" s="30"/>
      <c r="N38" s="30"/>
      <c r="O38" s="30"/>
      <c r="P38" s="30"/>
      <c r="Q38" s="32"/>
    </row>
    <row r="39" spans="1:17" s="33" customFormat="1" ht="64.5" thickBot="1">
      <c r="A39" s="543" t="s">
        <v>78</v>
      </c>
      <c r="B39" s="21" t="s">
        <v>15</v>
      </c>
      <c r="C39" s="14">
        <v>50000</v>
      </c>
      <c r="D39" s="14">
        <v>50000</v>
      </c>
      <c r="E39" s="16" t="s">
        <v>24</v>
      </c>
      <c r="F39" s="5" t="s">
        <v>58</v>
      </c>
      <c r="G39" s="13" t="s">
        <v>56</v>
      </c>
      <c r="H39" s="4"/>
      <c r="I39" s="20" t="s">
        <v>57</v>
      </c>
      <c r="J39" s="20" t="s">
        <v>37</v>
      </c>
      <c r="K39" s="30"/>
      <c r="L39" s="30"/>
      <c r="M39" s="30"/>
      <c r="N39" s="30"/>
      <c r="O39" s="30"/>
      <c r="P39" s="30"/>
      <c r="Q39" s="32"/>
    </row>
    <row r="40" spans="1:17" s="33" customFormat="1" ht="51.75" thickBot="1">
      <c r="A40" s="544"/>
      <c r="B40" s="45" t="s">
        <v>71</v>
      </c>
      <c r="C40" s="535" t="s">
        <v>93</v>
      </c>
      <c r="D40" s="536"/>
      <c r="E40" s="536"/>
      <c r="F40" s="536"/>
      <c r="G40" s="536"/>
      <c r="H40" s="536"/>
      <c r="I40" s="536"/>
      <c r="J40" s="537"/>
      <c r="K40" s="30"/>
      <c r="L40" s="30"/>
      <c r="M40" s="30"/>
      <c r="N40" s="30"/>
      <c r="O40" s="30"/>
      <c r="P40" s="30"/>
      <c r="Q40" s="32"/>
    </row>
    <row r="41" spans="1:17" s="33" customFormat="1" ht="79.5" thickBot="1">
      <c r="A41" s="543" t="s">
        <v>79</v>
      </c>
      <c r="B41" s="49" t="s">
        <v>22</v>
      </c>
      <c r="C41" s="14">
        <v>75000</v>
      </c>
      <c r="D41" s="14">
        <v>75000</v>
      </c>
      <c r="E41" s="16" t="s">
        <v>25</v>
      </c>
      <c r="F41" s="20" t="s">
        <v>58</v>
      </c>
      <c r="G41" s="13" t="s">
        <v>56</v>
      </c>
      <c r="H41" s="4"/>
      <c r="I41" s="20" t="s">
        <v>57</v>
      </c>
      <c r="J41" s="20" t="s">
        <v>37</v>
      </c>
      <c r="K41" s="30"/>
      <c r="L41" s="30"/>
      <c r="M41" s="30"/>
      <c r="N41" s="30"/>
      <c r="O41" s="30"/>
      <c r="P41" s="30"/>
      <c r="Q41" s="32"/>
    </row>
    <row r="42" spans="1:17" s="33" customFormat="1" ht="77.25" customHeight="1" thickBot="1">
      <c r="A42" s="544"/>
      <c r="B42" s="45" t="s">
        <v>71</v>
      </c>
      <c r="C42" s="535" t="s">
        <v>94</v>
      </c>
      <c r="D42" s="536"/>
      <c r="E42" s="536"/>
      <c r="F42" s="536"/>
      <c r="G42" s="536"/>
      <c r="H42" s="536"/>
      <c r="I42" s="536"/>
      <c r="J42" s="537"/>
      <c r="K42" s="30"/>
      <c r="L42" s="30"/>
      <c r="M42" s="30"/>
      <c r="N42" s="30"/>
      <c r="O42" s="30"/>
      <c r="P42" s="30"/>
      <c r="Q42" s="32"/>
    </row>
    <row r="43" spans="1:17" s="33" customFormat="1" ht="79.5" thickBot="1">
      <c r="A43" s="543" t="s">
        <v>80</v>
      </c>
      <c r="B43" s="9" t="s">
        <v>23</v>
      </c>
      <c r="C43" s="34">
        <v>41667</v>
      </c>
      <c r="D43" s="34">
        <v>41667</v>
      </c>
      <c r="E43" s="35" t="s">
        <v>26</v>
      </c>
      <c r="F43" s="36" t="s">
        <v>58</v>
      </c>
      <c r="G43" s="37" t="s">
        <v>56</v>
      </c>
      <c r="H43" s="11"/>
      <c r="I43" s="36" t="s">
        <v>57</v>
      </c>
      <c r="J43" s="36" t="s">
        <v>37</v>
      </c>
      <c r="K43" s="30"/>
      <c r="L43" s="30"/>
      <c r="M43" s="30"/>
      <c r="N43" s="30"/>
      <c r="O43" s="30"/>
      <c r="P43" s="30"/>
      <c r="Q43" s="32"/>
    </row>
    <row r="44" spans="1:17" s="33" customFormat="1" ht="77.25" customHeight="1" thickBot="1">
      <c r="A44" s="544"/>
      <c r="B44" s="51" t="s">
        <v>71</v>
      </c>
      <c r="C44" s="535" t="s">
        <v>95</v>
      </c>
      <c r="D44" s="551"/>
      <c r="E44" s="551"/>
      <c r="F44" s="551"/>
      <c r="G44" s="551"/>
      <c r="H44" s="551"/>
      <c r="I44" s="551"/>
      <c r="J44" s="552"/>
      <c r="K44" s="30"/>
      <c r="L44" s="30"/>
      <c r="M44" s="30"/>
      <c r="N44" s="30"/>
      <c r="O44" s="30"/>
      <c r="P44" s="30"/>
      <c r="Q44" s="32"/>
    </row>
    <row r="45" spans="1:17" s="33" customFormat="1" ht="64.5" thickBot="1">
      <c r="A45" s="543" t="s">
        <v>81</v>
      </c>
      <c r="B45" s="23" t="s">
        <v>17</v>
      </c>
      <c r="C45" s="14">
        <v>8333</v>
      </c>
      <c r="D45" s="14">
        <v>8333</v>
      </c>
      <c r="E45" s="35" t="s">
        <v>26</v>
      </c>
      <c r="F45" s="36" t="s">
        <v>58</v>
      </c>
      <c r="G45" s="37" t="s">
        <v>56</v>
      </c>
      <c r="H45" s="11"/>
      <c r="I45" s="36" t="s">
        <v>57</v>
      </c>
      <c r="J45" s="20" t="s">
        <v>38</v>
      </c>
      <c r="K45" s="30"/>
      <c r="L45" s="30"/>
      <c r="M45" s="30"/>
      <c r="N45" s="30"/>
      <c r="O45" s="30"/>
      <c r="P45" s="30"/>
      <c r="Q45" s="32"/>
    </row>
    <row r="46" spans="1:17" s="33" customFormat="1" ht="51.75" thickBot="1">
      <c r="A46" s="544"/>
      <c r="B46" s="45" t="s">
        <v>71</v>
      </c>
      <c r="C46" s="535" t="s">
        <v>95</v>
      </c>
      <c r="D46" s="551"/>
      <c r="E46" s="551"/>
      <c r="F46" s="551"/>
      <c r="G46" s="551"/>
      <c r="H46" s="551"/>
      <c r="I46" s="551"/>
      <c r="J46" s="552"/>
      <c r="K46" s="30"/>
      <c r="L46" s="30"/>
      <c r="M46" s="30"/>
      <c r="N46" s="30"/>
      <c r="O46" s="30"/>
      <c r="P46" s="30"/>
      <c r="Q46" s="32"/>
    </row>
    <row r="47" spans="1:17" s="33" customFormat="1" ht="64.5" thickBot="1">
      <c r="A47" s="543" t="s">
        <v>82</v>
      </c>
      <c r="B47" s="24" t="s">
        <v>16</v>
      </c>
      <c r="C47" s="14">
        <v>8333</v>
      </c>
      <c r="D47" s="14">
        <v>8333</v>
      </c>
      <c r="E47" s="16" t="s">
        <v>25</v>
      </c>
      <c r="F47" s="36" t="s">
        <v>58</v>
      </c>
      <c r="G47" s="37" t="s">
        <v>56</v>
      </c>
      <c r="H47" s="11"/>
      <c r="I47" s="36" t="s">
        <v>57</v>
      </c>
      <c r="J47" s="20" t="s">
        <v>38</v>
      </c>
      <c r="K47" s="30"/>
      <c r="L47" s="30"/>
      <c r="M47" s="30"/>
      <c r="N47" s="30"/>
      <c r="O47" s="30"/>
      <c r="P47" s="30"/>
      <c r="Q47" s="32"/>
    </row>
    <row r="48" spans="1:17" s="33" customFormat="1" ht="77.25" customHeight="1" thickBot="1">
      <c r="A48" s="544"/>
      <c r="B48" s="45" t="s">
        <v>71</v>
      </c>
      <c r="C48" s="535" t="s">
        <v>94</v>
      </c>
      <c r="D48" s="536"/>
      <c r="E48" s="536"/>
      <c r="F48" s="536"/>
      <c r="G48" s="536"/>
      <c r="H48" s="536"/>
      <c r="I48" s="536"/>
      <c r="J48" s="537"/>
      <c r="K48" s="30"/>
      <c r="L48" s="30"/>
      <c r="M48" s="30"/>
      <c r="N48" s="30"/>
      <c r="O48" s="30"/>
      <c r="P48" s="30"/>
      <c r="Q48" s="32"/>
    </row>
    <row r="49" spans="1:17" s="33" customFormat="1" ht="64.5" thickBot="1">
      <c r="A49" s="543" t="s">
        <v>83</v>
      </c>
      <c r="B49" s="24" t="s">
        <v>15</v>
      </c>
      <c r="C49" s="14">
        <v>8333</v>
      </c>
      <c r="D49" s="14">
        <v>8333</v>
      </c>
      <c r="E49" s="16" t="s">
        <v>24</v>
      </c>
      <c r="F49" s="36" t="s">
        <v>58</v>
      </c>
      <c r="G49" s="37" t="s">
        <v>56</v>
      </c>
      <c r="H49" s="11"/>
      <c r="I49" s="36" t="s">
        <v>57</v>
      </c>
      <c r="J49" s="20" t="s">
        <v>38</v>
      </c>
      <c r="K49" s="30"/>
      <c r="L49" s="30"/>
      <c r="M49" s="30"/>
      <c r="N49" s="30"/>
      <c r="O49" s="30"/>
      <c r="P49" s="30"/>
      <c r="Q49" s="32"/>
    </row>
    <row r="50" spans="1:17" s="33" customFormat="1" ht="51.75" thickBot="1">
      <c r="A50" s="544"/>
      <c r="B50" s="47" t="s">
        <v>71</v>
      </c>
      <c r="C50" s="535" t="s">
        <v>93</v>
      </c>
      <c r="D50" s="536"/>
      <c r="E50" s="536"/>
      <c r="F50" s="536"/>
      <c r="G50" s="536"/>
      <c r="H50" s="536"/>
      <c r="I50" s="536"/>
      <c r="J50" s="537"/>
      <c r="K50" s="30"/>
      <c r="L50" s="30"/>
      <c r="M50" s="30"/>
      <c r="N50" s="30"/>
      <c r="O50" s="30"/>
      <c r="P50" s="30"/>
      <c r="Q50" s="32"/>
    </row>
    <row r="51" spans="1:17" s="33" customFormat="1" ht="16.5" thickBot="1">
      <c r="A51" s="60"/>
      <c r="B51" s="57" t="s">
        <v>70</v>
      </c>
      <c r="C51" s="58"/>
      <c r="D51" s="58"/>
      <c r="E51" s="59"/>
      <c r="F51" s="60"/>
      <c r="G51" s="60"/>
      <c r="H51" s="58"/>
      <c r="I51" s="58"/>
      <c r="J51" s="58"/>
      <c r="K51" s="30"/>
      <c r="L51" s="30"/>
      <c r="M51" s="30"/>
      <c r="N51" s="30"/>
      <c r="O51" s="30"/>
      <c r="P51" s="30"/>
      <c r="Q51" s="32"/>
    </row>
    <row r="52" spans="1:17" s="33" customFormat="1" ht="16.5" thickBot="1">
      <c r="A52" s="56"/>
      <c r="B52" s="53" t="s">
        <v>1</v>
      </c>
      <c r="C52" s="54"/>
      <c r="D52" s="54"/>
      <c r="E52" s="55"/>
      <c r="F52" s="56"/>
      <c r="G52" s="56"/>
      <c r="H52" s="54"/>
      <c r="I52" s="54"/>
      <c r="J52" s="54"/>
      <c r="K52" s="30"/>
      <c r="L52" s="30"/>
      <c r="M52" s="30"/>
      <c r="N52" s="30"/>
      <c r="O52" s="30"/>
      <c r="P52" s="30"/>
      <c r="Q52" s="32"/>
    </row>
    <row r="53" spans="1:17" s="33" customFormat="1" ht="95.25" thickBot="1">
      <c r="A53" s="543" t="s">
        <v>73</v>
      </c>
      <c r="B53" s="61" t="s">
        <v>27</v>
      </c>
      <c r="C53" s="14">
        <v>333334</v>
      </c>
      <c r="D53" s="14">
        <v>333334</v>
      </c>
      <c r="E53" s="17" t="s">
        <v>39</v>
      </c>
      <c r="F53" s="20" t="s">
        <v>58</v>
      </c>
      <c r="G53" s="13" t="s">
        <v>56</v>
      </c>
      <c r="H53" s="4"/>
      <c r="I53" s="20" t="s">
        <v>57</v>
      </c>
      <c r="J53" s="20" t="s">
        <v>37</v>
      </c>
      <c r="K53" s="30"/>
      <c r="L53" s="30"/>
      <c r="M53" s="30"/>
      <c r="N53" s="30"/>
      <c r="O53" s="30"/>
      <c r="P53" s="30"/>
      <c r="Q53" s="32"/>
    </row>
    <row r="54" spans="1:17" s="33" customFormat="1" ht="64.5" customHeight="1" thickBot="1">
      <c r="A54" s="544"/>
      <c r="B54" s="47" t="s">
        <v>71</v>
      </c>
      <c r="C54" s="535" t="s">
        <v>96</v>
      </c>
      <c r="D54" s="536"/>
      <c r="E54" s="536"/>
      <c r="F54" s="536"/>
      <c r="G54" s="536"/>
      <c r="H54" s="536"/>
      <c r="I54" s="536"/>
      <c r="J54" s="537"/>
      <c r="K54" s="30"/>
      <c r="L54" s="30"/>
      <c r="M54" s="30"/>
      <c r="N54" s="30"/>
      <c r="O54" s="30"/>
      <c r="P54" s="30"/>
      <c r="Q54" s="32"/>
    </row>
    <row r="55" spans="1:17" s="33" customFormat="1" ht="64.5" thickBot="1">
      <c r="A55" s="543" t="s">
        <v>72</v>
      </c>
      <c r="B55" s="24" t="s">
        <v>28</v>
      </c>
      <c r="C55" s="14">
        <v>166667</v>
      </c>
      <c r="D55" s="14">
        <v>166667</v>
      </c>
      <c r="E55" s="17" t="s">
        <v>40</v>
      </c>
      <c r="F55" s="20" t="s">
        <v>58</v>
      </c>
      <c r="G55" s="13" t="s">
        <v>56</v>
      </c>
      <c r="H55" s="4"/>
      <c r="I55" s="20" t="s">
        <v>57</v>
      </c>
      <c r="J55" s="20" t="s">
        <v>37</v>
      </c>
      <c r="K55" s="30"/>
      <c r="L55" s="30"/>
      <c r="M55" s="30"/>
      <c r="N55" s="30"/>
      <c r="O55" s="30"/>
      <c r="P55" s="30"/>
      <c r="Q55" s="32"/>
    </row>
    <row r="56" spans="1:17" s="33" customFormat="1" ht="77.25" customHeight="1" thickBot="1">
      <c r="A56" s="544"/>
      <c r="B56" s="47" t="s">
        <v>71</v>
      </c>
      <c r="C56" s="535" t="s">
        <v>97</v>
      </c>
      <c r="D56" s="536"/>
      <c r="E56" s="536"/>
      <c r="F56" s="536"/>
      <c r="G56" s="536"/>
      <c r="H56" s="536"/>
      <c r="I56" s="536"/>
      <c r="J56" s="537"/>
      <c r="K56" s="30"/>
      <c r="L56" s="30"/>
      <c r="M56" s="30"/>
      <c r="N56" s="30"/>
      <c r="O56" s="30"/>
      <c r="P56" s="30"/>
      <c r="Q56" s="32"/>
    </row>
    <row r="57" spans="1:17" s="33" customFormat="1" ht="141.75" customHeight="1" thickBot="1">
      <c r="A57" s="543" t="s">
        <v>74</v>
      </c>
      <c r="B57" s="61" t="s">
        <v>29</v>
      </c>
      <c r="C57" s="14">
        <v>250000</v>
      </c>
      <c r="D57" s="14">
        <v>250000</v>
      </c>
      <c r="E57" s="17" t="s">
        <v>41</v>
      </c>
      <c r="F57" s="20" t="s">
        <v>58</v>
      </c>
      <c r="G57" s="13" t="s">
        <v>56</v>
      </c>
      <c r="H57" s="4"/>
      <c r="I57" s="20" t="s">
        <v>57</v>
      </c>
      <c r="J57" s="20" t="s">
        <v>37</v>
      </c>
      <c r="K57" s="30"/>
      <c r="L57" s="30"/>
      <c r="M57" s="30"/>
      <c r="N57" s="30"/>
      <c r="O57" s="30"/>
      <c r="P57" s="30"/>
      <c r="Q57" s="32"/>
    </row>
    <row r="58" spans="1:17" s="33" customFormat="1" ht="77.25" customHeight="1" thickBot="1">
      <c r="A58" s="544"/>
      <c r="B58" s="45" t="s">
        <v>71</v>
      </c>
      <c r="C58" s="535" t="s">
        <v>98</v>
      </c>
      <c r="D58" s="536"/>
      <c r="E58" s="536"/>
      <c r="F58" s="536"/>
      <c r="G58" s="536"/>
      <c r="H58" s="536"/>
      <c r="I58" s="536"/>
      <c r="J58" s="537"/>
      <c r="K58" s="30"/>
      <c r="L58" s="30"/>
      <c r="M58" s="30"/>
      <c r="N58" s="30"/>
      <c r="O58" s="30"/>
      <c r="P58" s="30"/>
      <c r="Q58" s="32"/>
    </row>
    <row r="59" spans="1:17" s="33" customFormat="1" ht="79.5" thickBot="1">
      <c r="A59" s="543" t="s">
        <v>75</v>
      </c>
      <c r="B59" s="12" t="s">
        <v>30</v>
      </c>
      <c r="C59" s="14">
        <v>166667</v>
      </c>
      <c r="D59" s="14">
        <v>166667</v>
      </c>
      <c r="E59" s="17" t="s">
        <v>84</v>
      </c>
      <c r="F59" s="20" t="s">
        <v>58</v>
      </c>
      <c r="G59" s="13" t="s">
        <v>56</v>
      </c>
      <c r="H59" s="4"/>
      <c r="I59" s="20" t="s">
        <v>57</v>
      </c>
      <c r="J59" s="20" t="s">
        <v>37</v>
      </c>
      <c r="K59" s="30"/>
      <c r="L59" s="30"/>
      <c r="M59" s="30"/>
      <c r="N59" s="30"/>
      <c r="O59" s="30"/>
      <c r="P59" s="30"/>
      <c r="Q59" s="32"/>
    </row>
    <row r="60" spans="1:17" s="33" customFormat="1" ht="77.25" customHeight="1" thickBot="1">
      <c r="A60" s="544"/>
      <c r="B60" s="45" t="s">
        <v>71</v>
      </c>
      <c r="C60" s="535" t="s">
        <v>100</v>
      </c>
      <c r="D60" s="536"/>
      <c r="E60" s="536"/>
      <c r="F60" s="536"/>
      <c r="G60" s="536"/>
      <c r="H60" s="536"/>
      <c r="I60" s="536"/>
      <c r="J60" s="536"/>
      <c r="K60" s="30"/>
      <c r="L60" s="30"/>
      <c r="M60" s="30"/>
      <c r="N60" s="30"/>
      <c r="O60" s="30"/>
      <c r="P60" s="30"/>
      <c r="Q60" s="32"/>
    </row>
    <row r="61" spans="1:17" s="33" customFormat="1" ht="64.5" thickBot="1">
      <c r="A61" s="545" t="s">
        <v>76</v>
      </c>
      <c r="B61" s="25" t="s">
        <v>31</v>
      </c>
      <c r="C61" s="14">
        <v>291500</v>
      </c>
      <c r="D61" s="14">
        <v>291500</v>
      </c>
      <c r="E61" s="17" t="s">
        <v>42</v>
      </c>
      <c r="F61" s="20" t="s">
        <v>58</v>
      </c>
      <c r="G61" s="13" t="s">
        <v>56</v>
      </c>
      <c r="H61" s="4"/>
      <c r="I61" s="20" t="s">
        <v>57</v>
      </c>
      <c r="J61" s="20" t="s">
        <v>37</v>
      </c>
      <c r="K61" s="30"/>
      <c r="L61" s="30"/>
      <c r="M61" s="30"/>
      <c r="N61" s="30"/>
      <c r="O61" s="30"/>
      <c r="P61" s="30"/>
      <c r="Q61" s="32"/>
    </row>
    <row r="62" spans="1:17" s="33" customFormat="1" ht="77.25" customHeight="1" thickBot="1">
      <c r="A62" s="546"/>
      <c r="B62" s="47" t="s">
        <v>71</v>
      </c>
      <c r="C62" s="535" t="s">
        <v>99</v>
      </c>
      <c r="D62" s="536"/>
      <c r="E62" s="536"/>
      <c r="F62" s="536"/>
      <c r="G62" s="536"/>
      <c r="H62" s="536"/>
      <c r="I62" s="536"/>
      <c r="J62" s="536"/>
      <c r="K62" s="30"/>
      <c r="L62" s="30"/>
      <c r="M62" s="30"/>
      <c r="N62" s="30"/>
      <c r="O62" s="30"/>
      <c r="P62" s="30"/>
      <c r="Q62" s="32"/>
    </row>
    <row r="63" spans="1:17" s="33" customFormat="1" ht="130.5" customHeight="1" thickBot="1">
      <c r="A63" s="543" t="s">
        <v>77</v>
      </c>
      <c r="B63" s="64" t="s">
        <v>33</v>
      </c>
      <c r="C63" s="14">
        <v>464800</v>
      </c>
      <c r="D63" s="14">
        <v>464800</v>
      </c>
      <c r="E63" s="17" t="s">
        <v>42</v>
      </c>
      <c r="F63" s="20" t="s">
        <v>58</v>
      </c>
      <c r="G63" s="13" t="s">
        <v>56</v>
      </c>
      <c r="H63" s="4"/>
      <c r="I63" s="20" t="s">
        <v>57</v>
      </c>
      <c r="J63" s="20" t="s">
        <v>37</v>
      </c>
      <c r="K63" s="30"/>
      <c r="L63" s="30"/>
      <c r="M63" s="30"/>
      <c r="N63" s="30"/>
      <c r="O63" s="30"/>
      <c r="P63" s="30"/>
      <c r="Q63" s="32"/>
    </row>
    <row r="64" spans="1:17" s="33" customFormat="1" ht="77.25" customHeight="1" thickBot="1">
      <c r="A64" s="544"/>
      <c r="B64" s="45" t="s">
        <v>71</v>
      </c>
      <c r="C64" s="535" t="s">
        <v>98</v>
      </c>
      <c r="D64" s="536"/>
      <c r="E64" s="536"/>
      <c r="F64" s="536"/>
      <c r="G64" s="536"/>
      <c r="H64" s="536"/>
      <c r="I64" s="536"/>
      <c r="J64" s="537"/>
      <c r="K64" s="30"/>
      <c r="L64" s="30"/>
      <c r="M64" s="30"/>
      <c r="N64" s="30"/>
      <c r="O64" s="30"/>
      <c r="P64" s="30"/>
      <c r="Q64" s="32"/>
    </row>
    <row r="65" spans="1:17" s="33" customFormat="1" ht="64.5" thickBot="1">
      <c r="A65" s="543" t="s">
        <v>78</v>
      </c>
      <c r="B65" s="64" t="s">
        <v>59</v>
      </c>
      <c r="C65" s="14">
        <v>375000</v>
      </c>
      <c r="D65" s="14">
        <v>375000</v>
      </c>
      <c r="E65" s="17" t="s">
        <v>42</v>
      </c>
      <c r="F65" s="20" t="s">
        <v>58</v>
      </c>
      <c r="G65" s="13" t="s">
        <v>56</v>
      </c>
      <c r="H65" s="4"/>
      <c r="I65" s="20" t="s">
        <v>57</v>
      </c>
      <c r="J65" s="20" t="s">
        <v>37</v>
      </c>
      <c r="K65" s="30"/>
      <c r="L65" s="30"/>
      <c r="M65" s="30"/>
      <c r="N65" s="30"/>
      <c r="O65" s="30"/>
      <c r="P65" s="30"/>
      <c r="Q65" s="32"/>
    </row>
    <row r="66" spans="1:17" s="33" customFormat="1" ht="51.75" thickBot="1">
      <c r="A66" s="544"/>
      <c r="B66" s="45" t="s">
        <v>71</v>
      </c>
      <c r="C66" s="535" t="s">
        <v>101</v>
      </c>
      <c r="D66" s="536"/>
      <c r="E66" s="536"/>
      <c r="F66" s="536"/>
      <c r="G66" s="536"/>
      <c r="H66" s="536"/>
      <c r="I66" s="536"/>
      <c r="J66" s="537"/>
      <c r="K66" s="30"/>
      <c r="L66" s="30"/>
      <c r="M66" s="30"/>
      <c r="N66" s="30"/>
      <c r="O66" s="30"/>
      <c r="P66" s="30"/>
      <c r="Q66" s="32"/>
    </row>
    <row r="67" spans="1:17" s="33" customFormat="1" ht="79.5" thickBot="1">
      <c r="A67" s="543" t="s">
        <v>79</v>
      </c>
      <c r="B67" s="26" t="s">
        <v>32</v>
      </c>
      <c r="C67" s="14">
        <v>333334</v>
      </c>
      <c r="D67" s="14">
        <v>333334</v>
      </c>
      <c r="E67" s="17" t="s">
        <v>47</v>
      </c>
      <c r="F67" s="20" t="s">
        <v>58</v>
      </c>
      <c r="G67" s="13" t="s">
        <v>56</v>
      </c>
      <c r="H67" s="4"/>
      <c r="I67" s="20" t="s">
        <v>57</v>
      </c>
      <c r="J67" s="20" t="s">
        <v>37</v>
      </c>
      <c r="K67" s="30"/>
      <c r="L67" s="30"/>
      <c r="M67" s="30"/>
      <c r="N67" s="30"/>
      <c r="O67" s="30"/>
      <c r="P67" s="30"/>
      <c r="Q67" s="32"/>
    </row>
    <row r="68" spans="1:17" s="33" customFormat="1" ht="77.25" customHeight="1" thickBot="1">
      <c r="A68" s="544"/>
      <c r="B68" s="47" t="s">
        <v>71</v>
      </c>
      <c r="C68" s="535" t="s">
        <v>104</v>
      </c>
      <c r="D68" s="536"/>
      <c r="E68" s="536"/>
      <c r="F68" s="536"/>
      <c r="G68" s="536"/>
      <c r="H68" s="536"/>
      <c r="I68" s="536"/>
      <c r="J68" s="537"/>
      <c r="K68" s="30"/>
      <c r="L68" s="30"/>
      <c r="M68" s="30"/>
      <c r="N68" s="30"/>
      <c r="O68" s="30"/>
      <c r="P68" s="30"/>
      <c r="Q68" s="32"/>
    </row>
    <row r="69" spans="1:17" s="33" customFormat="1" ht="64.5" thickBot="1">
      <c r="A69" s="543" t="s">
        <v>80</v>
      </c>
      <c r="B69" s="46" t="s">
        <v>34</v>
      </c>
      <c r="C69" s="14">
        <v>416667</v>
      </c>
      <c r="D69" s="14">
        <v>416667</v>
      </c>
      <c r="E69" s="17" t="s">
        <v>47</v>
      </c>
      <c r="F69" s="20" t="s">
        <v>58</v>
      </c>
      <c r="G69" s="13" t="s">
        <v>56</v>
      </c>
      <c r="H69" s="4"/>
      <c r="I69" s="20" t="s">
        <v>57</v>
      </c>
      <c r="J69" s="20" t="s">
        <v>37</v>
      </c>
      <c r="K69" s="30"/>
      <c r="L69" s="30"/>
      <c r="M69" s="30"/>
      <c r="N69" s="30"/>
      <c r="O69" s="30"/>
      <c r="P69" s="30"/>
      <c r="Q69" s="32"/>
    </row>
    <row r="70" spans="1:17" s="33" customFormat="1" ht="64.5" customHeight="1" thickBot="1">
      <c r="A70" s="544"/>
      <c r="B70" s="65" t="s">
        <v>71</v>
      </c>
      <c r="C70" s="535" t="s">
        <v>102</v>
      </c>
      <c r="D70" s="536"/>
      <c r="E70" s="536"/>
      <c r="F70" s="536"/>
      <c r="G70" s="536"/>
      <c r="H70" s="536"/>
      <c r="I70" s="536"/>
      <c r="J70" s="536"/>
      <c r="K70" s="30"/>
      <c r="L70" s="30"/>
      <c r="M70" s="30"/>
      <c r="N70" s="30"/>
      <c r="O70" s="30"/>
      <c r="P70" s="30"/>
      <c r="Q70" s="32"/>
    </row>
    <row r="71" spans="1:17" s="33" customFormat="1" ht="64.5" thickBot="1">
      <c r="A71" s="543" t="s">
        <v>81</v>
      </c>
      <c r="B71" s="25" t="s">
        <v>35</v>
      </c>
      <c r="C71" s="14">
        <v>250000</v>
      </c>
      <c r="D71" s="14">
        <v>250000</v>
      </c>
      <c r="E71" s="17" t="s">
        <v>48</v>
      </c>
      <c r="F71" s="20" t="s">
        <v>58</v>
      </c>
      <c r="G71" s="13" t="s">
        <v>56</v>
      </c>
      <c r="H71" s="4"/>
      <c r="I71" s="20" t="s">
        <v>57</v>
      </c>
      <c r="J71" s="20" t="s">
        <v>37</v>
      </c>
      <c r="K71" s="30"/>
      <c r="L71" s="30"/>
      <c r="M71" s="30"/>
      <c r="N71" s="30"/>
      <c r="O71" s="30"/>
      <c r="P71" s="30"/>
      <c r="Q71" s="32"/>
    </row>
    <row r="72" spans="1:17" s="33" customFormat="1" ht="64.5" customHeight="1" thickBot="1">
      <c r="A72" s="544"/>
      <c r="B72" s="62" t="s">
        <v>71</v>
      </c>
      <c r="C72" s="535" t="s">
        <v>103</v>
      </c>
      <c r="D72" s="536"/>
      <c r="E72" s="536"/>
      <c r="F72" s="536"/>
      <c r="G72" s="536"/>
      <c r="H72" s="536"/>
      <c r="I72" s="536"/>
      <c r="J72" s="536"/>
      <c r="K72" s="30"/>
      <c r="L72" s="30"/>
      <c r="M72" s="30"/>
      <c r="N72" s="30"/>
      <c r="O72" s="30"/>
      <c r="P72" s="30"/>
      <c r="Q72" s="32"/>
    </row>
    <row r="73" spans="1:17" s="33" customFormat="1" ht="64.5" thickBot="1">
      <c r="A73" s="543" t="s">
        <v>82</v>
      </c>
      <c r="B73" s="63" t="s">
        <v>85</v>
      </c>
      <c r="C73" s="14">
        <v>132000</v>
      </c>
      <c r="D73" s="14">
        <v>132000</v>
      </c>
      <c r="E73" s="17" t="s">
        <v>49</v>
      </c>
      <c r="F73" s="20" t="s">
        <v>58</v>
      </c>
      <c r="G73" s="13" t="s">
        <v>56</v>
      </c>
      <c r="H73" s="4"/>
      <c r="I73" s="20" t="s">
        <v>57</v>
      </c>
      <c r="J73" s="20" t="s">
        <v>38</v>
      </c>
      <c r="K73" s="30"/>
      <c r="L73" s="30"/>
      <c r="M73" s="30"/>
      <c r="N73" s="30"/>
      <c r="O73" s="30"/>
      <c r="P73" s="30"/>
      <c r="Q73" s="32"/>
    </row>
    <row r="74" spans="1:17" s="33" customFormat="1" ht="77.25" customHeight="1" thickBot="1">
      <c r="A74" s="544"/>
      <c r="B74" s="65" t="s">
        <v>71</v>
      </c>
      <c r="C74" s="94" t="s">
        <v>104</v>
      </c>
      <c r="D74" s="95"/>
      <c r="E74" s="95"/>
      <c r="F74" s="95"/>
      <c r="G74" s="95"/>
      <c r="H74" s="95"/>
      <c r="I74" s="95"/>
      <c r="J74" s="96"/>
      <c r="K74" s="30"/>
      <c r="L74" s="30"/>
      <c r="M74" s="30"/>
      <c r="N74" s="30"/>
      <c r="O74" s="30"/>
      <c r="P74" s="30"/>
      <c r="Q74" s="32"/>
    </row>
    <row r="75" spans="1:17" s="33" customFormat="1" ht="64.5" thickBot="1">
      <c r="A75" s="543" t="s">
        <v>83</v>
      </c>
      <c r="B75" s="10" t="s">
        <v>36</v>
      </c>
      <c r="C75" s="14">
        <v>83333</v>
      </c>
      <c r="D75" s="14">
        <v>83333</v>
      </c>
      <c r="E75" s="17" t="s">
        <v>50</v>
      </c>
      <c r="F75" s="20" t="s">
        <v>58</v>
      </c>
      <c r="G75" s="13" t="s">
        <v>56</v>
      </c>
      <c r="H75" s="4"/>
      <c r="I75" s="20" t="s">
        <v>57</v>
      </c>
      <c r="J75" s="20" t="s">
        <v>38</v>
      </c>
      <c r="K75" s="30"/>
      <c r="L75" s="30"/>
      <c r="M75" s="30"/>
      <c r="N75" s="30"/>
      <c r="O75" s="30"/>
      <c r="P75" s="30"/>
      <c r="Q75" s="32"/>
    </row>
    <row r="76" spans="1:17" s="33" customFormat="1" ht="64.5" customHeight="1" thickBot="1">
      <c r="A76" s="544"/>
      <c r="B76" s="65" t="s">
        <v>71</v>
      </c>
      <c r="C76" s="535" t="s">
        <v>105</v>
      </c>
      <c r="D76" s="536"/>
      <c r="E76" s="536"/>
      <c r="F76" s="536"/>
      <c r="G76" s="536"/>
      <c r="H76" s="536"/>
      <c r="I76" s="536"/>
      <c r="J76" s="537"/>
      <c r="K76" s="30"/>
      <c r="L76" s="30"/>
      <c r="M76" s="30"/>
      <c r="N76" s="30"/>
      <c r="O76" s="30"/>
      <c r="P76" s="30"/>
      <c r="Q76" s="32"/>
    </row>
    <row r="77" spans="1:17" s="33" customFormat="1" ht="15.75" customHeight="1" thickBot="1">
      <c r="A77" s="72"/>
      <c r="B77" s="3" t="s">
        <v>70</v>
      </c>
      <c r="C77" s="73"/>
      <c r="D77" s="73"/>
      <c r="E77" s="74"/>
      <c r="F77" s="73"/>
      <c r="G77" s="75"/>
      <c r="H77" s="76"/>
      <c r="I77" s="73"/>
      <c r="J77" s="73"/>
      <c r="K77" s="30"/>
      <c r="L77" s="30"/>
      <c r="M77" s="30"/>
      <c r="N77" s="30"/>
      <c r="O77" s="30"/>
      <c r="P77" s="30"/>
      <c r="Q77" s="32"/>
    </row>
    <row r="78" spans="1:17" s="33" customFormat="1" ht="15" customHeight="1" thickBot="1">
      <c r="A78" s="93"/>
      <c r="B78" s="77" t="s">
        <v>2</v>
      </c>
      <c r="C78" s="79"/>
      <c r="D78" s="79"/>
      <c r="E78" s="80"/>
      <c r="F78" s="80"/>
      <c r="G78" s="81"/>
      <c r="H78" s="82"/>
      <c r="I78" s="83"/>
      <c r="J78" s="78"/>
      <c r="K78" s="30"/>
      <c r="L78" s="30"/>
      <c r="M78" s="30"/>
      <c r="N78" s="30"/>
      <c r="O78" s="30"/>
      <c r="P78" s="30"/>
      <c r="Q78" s="32"/>
    </row>
    <row r="79" spans="1:17" s="33" customFormat="1" ht="63.75" customHeight="1" thickBot="1">
      <c r="A79" s="543" t="s">
        <v>73</v>
      </c>
      <c r="B79" s="12" t="s">
        <v>43</v>
      </c>
      <c r="C79" s="14">
        <v>83333</v>
      </c>
      <c r="D79" s="14">
        <v>83333</v>
      </c>
      <c r="E79" s="17" t="s">
        <v>51</v>
      </c>
      <c r="F79" s="20" t="s">
        <v>58</v>
      </c>
      <c r="G79" s="13" t="s">
        <v>56</v>
      </c>
      <c r="H79" s="4"/>
      <c r="I79" s="20" t="s">
        <v>57</v>
      </c>
      <c r="J79" s="20" t="s">
        <v>37</v>
      </c>
      <c r="K79" s="30"/>
      <c r="L79" s="30"/>
      <c r="M79" s="30"/>
      <c r="N79" s="30"/>
      <c r="O79" s="30"/>
      <c r="P79" s="30"/>
      <c r="Q79" s="32"/>
    </row>
    <row r="80" spans="1:17" s="33" customFormat="1" ht="57.75" customHeight="1" thickBot="1">
      <c r="A80" s="544"/>
      <c r="B80" s="47" t="s">
        <v>71</v>
      </c>
      <c r="C80" s="535" t="s">
        <v>106</v>
      </c>
      <c r="D80" s="536"/>
      <c r="E80" s="536"/>
      <c r="F80" s="536"/>
      <c r="G80" s="536"/>
      <c r="H80" s="536"/>
      <c r="I80" s="536"/>
      <c r="J80" s="537"/>
      <c r="K80" s="30"/>
      <c r="L80" s="30"/>
      <c r="M80" s="30"/>
      <c r="N80" s="30"/>
      <c r="O80" s="30"/>
      <c r="P80" s="30"/>
      <c r="Q80" s="32"/>
    </row>
    <row r="81" spans="1:17" s="33" customFormat="1" ht="83.25" customHeight="1" thickBot="1">
      <c r="A81" s="543" t="s">
        <v>72</v>
      </c>
      <c r="B81" s="64" t="s">
        <v>44</v>
      </c>
      <c r="C81" s="14">
        <v>83333</v>
      </c>
      <c r="D81" s="14">
        <v>83333</v>
      </c>
      <c r="E81" s="17" t="s">
        <v>52</v>
      </c>
      <c r="F81" s="20" t="s">
        <v>58</v>
      </c>
      <c r="G81" s="13" t="s">
        <v>56</v>
      </c>
      <c r="H81" s="4"/>
      <c r="I81" s="20" t="s">
        <v>57</v>
      </c>
      <c r="J81" s="20" t="s">
        <v>37</v>
      </c>
      <c r="K81" s="30"/>
      <c r="L81" s="30"/>
      <c r="M81" s="30"/>
      <c r="N81" s="30"/>
      <c r="O81" s="30"/>
      <c r="P81" s="30"/>
      <c r="Q81" s="32"/>
    </row>
    <row r="82" spans="1:17" s="33" customFormat="1" ht="56.25" customHeight="1" thickBot="1">
      <c r="A82" s="544"/>
      <c r="B82" s="45" t="s">
        <v>71</v>
      </c>
      <c r="C82" s="535" t="s">
        <v>106</v>
      </c>
      <c r="D82" s="536"/>
      <c r="E82" s="536"/>
      <c r="F82" s="536"/>
      <c r="G82" s="536"/>
      <c r="H82" s="536"/>
      <c r="I82" s="536"/>
      <c r="J82" s="537"/>
      <c r="K82" s="30"/>
      <c r="L82" s="20"/>
      <c r="M82" s="30"/>
      <c r="N82" s="30"/>
      <c r="O82" s="30"/>
      <c r="P82" s="30"/>
      <c r="Q82" s="32"/>
    </row>
    <row r="83" spans="1:17" s="33" customFormat="1" ht="68.25" customHeight="1" thickBot="1">
      <c r="A83" s="543" t="s">
        <v>74</v>
      </c>
      <c r="B83" s="26" t="s">
        <v>45</v>
      </c>
      <c r="C83" s="14">
        <v>50000</v>
      </c>
      <c r="D83" s="14">
        <v>50000</v>
      </c>
      <c r="E83" s="17" t="s">
        <v>53</v>
      </c>
      <c r="F83" s="20" t="s">
        <v>58</v>
      </c>
      <c r="G83" s="13" t="s">
        <v>56</v>
      </c>
      <c r="H83" s="4"/>
      <c r="I83" s="20" t="s">
        <v>57</v>
      </c>
      <c r="J83" s="20" t="s">
        <v>37</v>
      </c>
      <c r="K83" s="30"/>
      <c r="L83" s="30"/>
      <c r="M83" s="30"/>
      <c r="N83" s="30"/>
      <c r="O83" s="30"/>
      <c r="P83" s="30"/>
      <c r="Q83" s="32"/>
    </row>
    <row r="84" spans="1:17" s="33" customFormat="1" ht="68.25" customHeight="1" thickBot="1">
      <c r="A84" s="544"/>
      <c r="B84" s="45" t="s">
        <v>71</v>
      </c>
      <c r="C84" s="535" t="s">
        <v>107</v>
      </c>
      <c r="D84" s="536"/>
      <c r="E84" s="536"/>
      <c r="F84" s="536"/>
      <c r="G84" s="536"/>
      <c r="H84" s="536"/>
      <c r="I84" s="536"/>
      <c r="J84" s="537"/>
      <c r="K84" s="30"/>
      <c r="L84" s="30"/>
      <c r="M84" s="30"/>
      <c r="N84" s="30"/>
      <c r="O84" s="30"/>
      <c r="P84" s="30"/>
      <c r="Q84" s="32"/>
    </row>
    <row r="85" spans="1:17" s="33" customFormat="1" ht="15" customHeight="1" thickBot="1">
      <c r="A85" s="72"/>
      <c r="B85" s="85" t="s">
        <v>70</v>
      </c>
      <c r="C85" s="87"/>
      <c r="D85" s="87"/>
      <c r="E85" s="89"/>
      <c r="F85" s="88"/>
      <c r="G85" s="90"/>
      <c r="H85" s="91"/>
      <c r="I85" s="92"/>
      <c r="J85" s="84"/>
      <c r="K85" s="30"/>
      <c r="L85" s="30"/>
      <c r="M85" s="30"/>
      <c r="N85" s="30"/>
      <c r="O85" s="30"/>
      <c r="P85" s="30"/>
      <c r="Q85" s="32"/>
    </row>
    <row r="86" spans="1:17" s="33" customFormat="1" ht="15" customHeight="1" thickBot="1">
      <c r="A86" s="93"/>
      <c r="B86" s="86" t="s">
        <v>6</v>
      </c>
      <c r="C86" s="79"/>
      <c r="D86" s="79"/>
      <c r="E86" s="80"/>
      <c r="F86" s="80"/>
      <c r="G86" s="81"/>
      <c r="H86" s="82"/>
      <c r="I86" s="83"/>
      <c r="J86" s="78"/>
      <c r="K86" s="30"/>
      <c r="L86" s="30"/>
      <c r="M86" s="30"/>
      <c r="N86" s="30"/>
      <c r="O86" s="30"/>
      <c r="P86" s="30"/>
      <c r="Q86" s="32"/>
    </row>
    <row r="87" spans="1:15" ht="64.5" thickBot="1">
      <c r="A87" s="543" t="s">
        <v>73</v>
      </c>
      <c r="B87" s="27" t="s">
        <v>46</v>
      </c>
      <c r="C87" s="14">
        <v>41667</v>
      </c>
      <c r="D87" s="14">
        <v>41667</v>
      </c>
      <c r="E87" s="17" t="s">
        <v>54</v>
      </c>
      <c r="F87" s="20" t="s">
        <v>58</v>
      </c>
      <c r="G87" s="13" t="s">
        <v>56</v>
      </c>
      <c r="H87" s="4"/>
      <c r="I87" s="20" t="s">
        <v>57</v>
      </c>
      <c r="J87" s="20" t="s">
        <v>37</v>
      </c>
      <c r="O87" s="2"/>
    </row>
    <row r="88" spans="1:15" ht="51.75" thickBot="1">
      <c r="A88" s="544"/>
      <c r="B88" s="45" t="s">
        <v>71</v>
      </c>
      <c r="C88" s="535" t="s">
        <v>108</v>
      </c>
      <c r="D88" s="536"/>
      <c r="E88" s="536"/>
      <c r="F88" s="536"/>
      <c r="G88" s="536"/>
      <c r="H88" s="536"/>
      <c r="I88" s="536"/>
      <c r="J88" s="537"/>
      <c r="O88" s="2"/>
    </row>
    <row r="89" spans="1:15" ht="53.25" customHeight="1" thickBot="1">
      <c r="A89" s="541" t="s">
        <v>72</v>
      </c>
      <c r="B89" s="27" t="s">
        <v>7</v>
      </c>
      <c r="C89" s="14">
        <v>41667</v>
      </c>
      <c r="D89" s="14">
        <v>41667</v>
      </c>
      <c r="E89" s="17" t="s">
        <v>55</v>
      </c>
      <c r="F89" s="20" t="s">
        <v>58</v>
      </c>
      <c r="G89" s="13" t="s">
        <v>56</v>
      </c>
      <c r="H89" s="4"/>
      <c r="I89" s="20" t="s">
        <v>57</v>
      </c>
      <c r="J89" s="20" t="s">
        <v>37</v>
      </c>
      <c r="O89" s="2"/>
    </row>
    <row r="90" spans="1:15" ht="53.25" customHeight="1" thickBot="1">
      <c r="A90" s="542"/>
      <c r="B90" s="45" t="s">
        <v>71</v>
      </c>
      <c r="C90" s="535" t="s">
        <v>88</v>
      </c>
      <c r="D90" s="536"/>
      <c r="E90" s="536"/>
      <c r="F90" s="536"/>
      <c r="G90" s="536"/>
      <c r="H90" s="536"/>
      <c r="I90" s="536"/>
      <c r="J90" s="537"/>
      <c r="O90" s="2"/>
    </row>
    <row r="91" spans="1:15" ht="53.25" customHeight="1" thickBot="1">
      <c r="A91" s="541" t="s">
        <v>74</v>
      </c>
      <c r="B91" s="27" t="s">
        <v>46</v>
      </c>
      <c r="C91" s="14">
        <v>83333</v>
      </c>
      <c r="D91" s="14">
        <v>83333</v>
      </c>
      <c r="E91" s="17" t="s">
        <v>54</v>
      </c>
      <c r="F91" s="20" t="s">
        <v>58</v>
      </c>
      <c r="G91" s="13" t="s">
        <v>56</v>
      </c>
      <c r="H91" s="4"/>
      <c r="I91" s="20" t="s">
        <v>57</v>
      </c>
      <c r="J91" s="20" t="s">
        <v>38</v>
      </c>
      <c r="O91" s="2"/>
    </row>
    <row r="92" spans="1:15" ht="53.25" customHeight="1" thickBot="1">
      <c r="A92" s="542"/>
      <c r="B92" s="45" t="s">
        <v>71</v>
      </c>
      <c r="C92" s="538" t="s">
        <v>108</v>
      </c>
      <c r="D92" s="539"/>
      <c r="E92" s="539"/>
      <c r="F92" s="539"/>
      <c r="G92" s="539"/>
      <c r="H92" s="539"/>
      <c r="I92" s="539"/>
      <c r="J92" s="540"/>
      <c r="O92" s="2"/>
    </row>
    <row r="93" spans="1:15" ht="53.25" customHeight="1" thickBot="1">
      <c r="A93" s="541" t="s">
        <v>75</v>
      </c>
      <c r="B93" s="27" t="s">
        <v>7</v>
      </c>
      <c r="C93" s="14">
        <v>83333</v>
      </c>
      <c r="D93" s="14">
        <v>83333</v>
      </c>
      <c r="E93" s="17" t="s">
        <v>55</v>
      </c>
      <c r="F93" s="20" t="s">
        <v>58</v>
      </c>
      <c r="G93" s="13" t="s">
        <v>56</v>
      </c>
      <c r="H93" s="4"/>
      <c r="I93" s="20" t="s">
        <v>57</v>
      </c>
      <c r="J93" s="20" t="s">
        <v>38</v>
      </c>
      <c r="O93" s="2"/>
    </row>
    <row r="94" spans="1:15" ht="53.25" customHeight="1" thickBot="1">
      <c r="A94" s="542"/>
      <c r="B94" s="45" t="s">
        <v>71</v>
      </c>
      <c r="C94" s="538" t="s">
        <v>88</v>
      </c>
      <c r="D94" s="539"/>
      <c r="E94" s="539"/>
      <c r="F94" s="539"/>
      <c r="G94" s="539"/>
      <c r="H94" s="539"/>
      <c r="I94" s="539"/>
      <c r="J94" s="540"/>
      <c r="O94" s="2"/>
    </row>
    <row r="98" ht="12.75">
      <c r="E98" s="28"/>
    </row>
    <row r="99" spans="3:16" ht="14.25" customHeight="1">
      <c r="C99" s="529"/>
      <c r="D99" s="529"/>
      <c r="E99" s="529"/>
      <c r="F99" s="529"/>
      <c r="G99" s="529"/>
      <c r="H99" s="529"/>
      <c r="I99" s="529"/>
      <c r="J99" s="529"/>
      <c r="K99" s="529"/>
      <c r="L99" s="529"/>
      <c r="M99" s="529"/>
      <c r="N99" s="529"/>
      <c r="O99" s="529"/>
      <c r="P99" s="529"/>
    </row>
    <row r="100" ht="15.75">
      <c r="E100" s="18"/>
    </row>
    <row r="101" ht="15.75">
      <c r="E101" s="18"/>
    </row>
    <row r="102" ht="15.75">
      <c r="E102" s="18"/>
    </row>
  </sheetData>
  <sheetProtection/>
  <mergeCells count="84">
    <mergeCell ref="C82:J82"/>
    <mergeCell ref="A4:K4"/>
    <mergeCell ref="A22:J22"/>
    <mergeCell ref="C68:J68"/>
    <mergeCell ref="C70:J70"/>
    <mergeCell ref="C72:J72"/>
    <mergeCell ref="A19:J19"/>
    <mergeCell ref="C34:J34"/>
    <mergeCell ref="C36:J36"/>
    <mergeCell ref="C38:J38"/>
    <mergeCell ref="C23:C24"/>
    <mergeCell ref="F23:F24"/>
    <mergeCell ref="A20:J20"/>
    <mergeCell ref="A21:J21"/>
    <mergeCell ref="C76:J76"/>
    <mergeCell ref="C48:J48"/>
    <mergeCell ref="C46:J46"/>
    <mergeCell ref="J23:J24"/>
    <mergeCell ref="C28:J28"/>
    <mergeCell ref="C30:J30"/>
    <mergeCell ref="C80:J80"/>
    <mergeCell ref="C56:J56"/>
    <mergeCell ref="C58:J58"/>
    <mergeCell ref="C62:J62"/>
    <mergeCell ref="C60:J60"/>
    <mergeCell ref="C64:J64"/>
    <mergeCell ref="C66:J66"/>
    <mergeCell ref="C32:J32"/>
    <mergeCell ref="C42:J42"/>
    <mergeCell ref="C44:J44"/>
    <mergeCell ref="A35:A36"/>
    <mergeCell ref="A33:A34"/>
    <mergeCell ref="A29:A30"/>
    <mergeCell ref="C40:J40"/>
    <mergeCell ref="A27:A28"/>
    <mergeCell ref="A23:A24"/>
    <mergeCell ref="B23:B24"/>
    <mergeCell ref="A31:A32"/>
    <mergeCell ref="A47:A48"/>
    <mergeCell ref="A45:A46"/>
    <mergeCell ref="A43:A44"/>
    <mergeCell ref="A41:A42"/>
    <mergeCell ref="A39:A40"/>
    <mergeCell ref="A37:A38"/>
    <mergeCell ref="A63:A64"/>
    <mergeCell ref="A57:A58"/>
    <mergeCell ref="A59:A60"/>
    <mergeCell ref="A55:A56"/>
    <mergeCell ref="A53:A54"/>
    <mergeCell ref="A49:A50"/>
    <mergeCell ref="A61:A62"/>
    <mergeCell ref="A75:A76"/>
    <mergeCell ref="A73:A74"/>
    <mergeCell ref="A71:A72"/>
    <mergeCell ref="A69:A70"/>
    <mergeCell ref="A67:A68"/>
    <mergeCell ref="A65:A66"/>
    <mergeCell ref="C94:J94"/>
    <mergeCell ref="C50:J50"/>
    <mergeCell ref="C54:J54"/>
    <mergeCell ref="A93:A94"/>
    <mergeCell ref="A91:A92"/>
    <mergeCell ref="A89:A90"/>
    <mergeCell ref="A87:A88"/>
    <mergeCell ref="A83:A84"/>
    <mergeCell ref="A81:A82"/>
    <mergeCell ref="A79:A80"/>
    <mergeCell ref="A16:J16"/>
    <mergeCell ref="A17:J17"/>
    <mergeCell ref="A18:J18"/>
    <mergeCell ref="C99:P99"/>
    <mergeCell ref="D23:E23"/>
    <mergeCell ref="G23:I23"/>
    <mergeCell ref="C84:J84"/>
    <mergeCell ref="C88:J88"/>
    <mergeCell ref="C90:J90"/>
    <mergeCell ref="C92:J92"/>
    <mergeCell ref="A9:J9"/>
    <mergeCell ref="A10:J10"/>
    <mergeCell ref="A11:J11"/>
    <mergeCell ref="A13:J13"/>
    <mergeCell ref="A14:J14"/>
    <mergeCell ref="A15:J15"/>
  </mergeCells>
  <printOptions/>
  <pageMargins left="0.58" right="0.14" top="0.42" bottom="0.34" header="0.25" footer="0.21"/>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AA43"/>
  <sheetViews>
    <sheetView tabSelected="1" zoomScale="89" zoomScaleNormal="89" zoomScalePageLayoutView="0" workbookViewId="0" topLeftCell="A1">
      <selection activeCell="Q10" sqref="Q10"/>
    </sheetView>
  </sheetViews>
  <sheetFormatPr defaultColWidth="9.140625" defaultRowHeight="12.75"/>
  <cols>
    <col min="1" max="1" width="5.8515625" style="175" customWidth="1"/>
    <col min="2" max="2" width="24.140625" style="175" customWidth="1"/>
    <col min="3" max="3" width="14.7109375" style="175" customWidth="1"/>
    <col min="4" max="4" width="14.28125" style="175" customWidth="1"/>
    <col min="5" max="5" width="10.421875" style="175" customWidth="1"/>
    <col min="6" max="6" width="10.28125" style="175" customWidth="1"/>
    <col min="7" max="7" width="13.7109375" style="175" customWidth="1"/>
    <col min="8" max="8" width="12.8515625" style="175" customWidth="1"/>
    <col min="9" max="9" width="14.28125" style="175" customWidth="1"/>
    <col min="10" max="10" width="12.7109375" style="175" customWidth="1"/>
    <col min="11" max="11" width="14.00390625" style="175" customWidth="1"/>
    <col min="12" max="16384" width="9.140625" style="175" customWidth="1"/>
  </cols>
  <sheetData>
    <row r="1" spans="1:7" ht="0.75" customHeight="1">
      <c r="A1" s="98"/>
      <c r="E1" s="177"/>
      <c r="F1" s="177"/>
      <c r="G1" s="177"/>
    </row>
    <row r="2" spans="1:11" ht="20.25" customHeight="1">
      <c r="A2" s="570" t="s">
        <v>325</v>
      </c>
      <c r="B2" s="570"/>
      <c r="C2" s="570"/>
      <c r="D2" s="570"/>
      <c r="E2" s="570"/>
      <c r="F2" s="570"/>
      <c r="G2" s="570"/>
      <c r="H2" s="570"/>
      <c r="I2" s="570"/>
      <c r="J2" s="570"/>
      <c r="K2" s="570"/>
    </row>
    <row r="3" spans="1:11" ht="19.5" customHeight="1">
      <c r="A3" s="571" t="s">
        <v>212</v>
      </c>
      <c r="B3" s="571"/>
      <c r="C3" s="571"/>
      <c r="D3" s="571"/>
      <c r="E3" s="571"/>
      <c r="F3" s="571"/>
      <c r="G3" s="571"/>
      <c r="H3" s="571"/>
      <c r="I3" s="571"/>
      <c r="J3" s="571"/>
      <c r="K3" s="571"/>
    </row>
    <row r="4" spans="1:11" ht="101.25" customHeight="1" thickBot="1">
      <c r="A4" s="572" t="s">
        <v>406</v>
      </c>
      <c r="B4" s="573"/>
      <c r="C4" s="573"/>
      <c r="D4" s="573"/>
      <c r="E4" s="573"/>
      <c r="F4" s="573"/>
      <c r="G4" s="573"/>
      <c r="H4" s="573"/>
      <c r="I4" s="573"/>
      <c r="J4" s="573"/>
      <c r="K4" s="573"/>
    </row>
    <row r="5" spans="1:11" ht="19.5" thickBot="1">
      <c r="A5" s="556" t="s">
        <v>109</v>
      </c>
      <c r="B5" s="576"/>
      <c r="C5" s="576"/>
      <c r="D5" s="576"/>
      <c r="E5" s="576"/>
      <c r="F5" s="576"/>
      <c r="G5" s="576"/>
      <c r="H5" s="576"/>
      <c r="I5" s="576"/>
      <c r="J5" s="576"/>
      <c r="K5" s="204"/>
    </row>
    <row r="6" spans="1:11" ht="50.25" customHeight="1" thickBot="1">
      <c r="A6" s="549" t="s">
        <v>171</v>
      </c>
      <c r="B6" s="549" t="s">
        <v>61</v>
      </c>
      <c r="C6" s="549" t="s">
        <v>62</v>
      </c>
      <c r="D6" s="579" t="s">
        <v>117</v>
      </c>
      <c r="E6" s="580"/>
      <c r="F6" s="549" t="s">
        <v>157</v>
      </c>
      <c r="G6" s="581" t="s">
        <v>87</v>
      </c>
      <c r="H6" s="582"/>
      <c r="I6" s="583"/>
      <c r="J6" s="577" t="s">
        <v>69</v>
      </c>
      <c r="K6" s="574" t="s">
        <v>129</v>
      </c>
    </row>
    <row r="7" spans="1:11" ht="32.25" thickBot="1">
      <c r="A7" s="550"/>
      <c r="B7" s="550"/>
      <c r="C7" s="550"/>
      <c r="D7" s="205" t="s">
        <v>63</v>
      </c>
      <c r="E7" s="206" t="s">
        <v>64</v>
      </c>
      <c r="F7" s="550"/>
      <c r="G7" s="207" t="s">
        <v>66</v>
      </c>
      <c r="H7" s="207" t="s">
        <v>67</v>
      </c>
      <c r="I7" s="207" t="s">
        <v>68</v>
      </c>
      <c r="J7" s="578"/>
      <c r="K7" s="575"/>
    </row>
    <row r="8" spans="1:11" ht="21" customHeight="1" thickBot="1">
      <c r="A8" s="208"/>
      <c r="B8" s="209" t="s">
        <v>70</v>
      </c>
      <c r="C8" s="113">
        <f>SUM(C9+C12+C26+C31)</f>
        <v>14437317</v>
      </c>
      <c r="D8" s="113">
        <f>+C8</f>
        <v>14437317</v>
      </c>
      <c r="E8" s="210"/>
      <c r="F8" s="211"/>
      <c r="G8" s="212"/>
      <c r="H8" s="212"/>
      <c r="I8" s="213"/>
      <c r="J8" s="214"/>
      <c r="K8" s="113">
        <f>SUM(K9+K12+K26+K31)</f>
        <v>16816600</v>
      </c>
    </row>
    <row r="9" spans="1:12" ht="32.25" customHeight="1" thickBot="1">
      <c r="A9" s="236"/>
      <c r="B9" s="302" t="s">
        <v>156</v>
      </c>
      <c r="C9" s="303">
        <f>SUM(C10)</f>
        <v>1900000</v>
      </c>
      <c r="D9" s="237">
        <f>C9</f>
        <v>1900000</v>
      </c>
      <c r="E9" s="238"/>
      <c r="F9" s="238"/>
      <c r="G9" s="238"/>
      <c r="H9" s="238"/>
      <c r="I9" s="238"/>
      <c r="J9" s="301"/>
      <c r="K9" s="300">
        <f>+K10</f>
        <v>2040000</v>
      </c>
      <c r="L9" s="298"/>
    </row>
    <row r="10" spans="1:12" ht="223.5" customHeight="1" thickBot="1">
      <c r="A10" s="543">
        <v>1</v>
      </c>
      <c r="B10" s="235" t="s">
        <v>403</v>
      </c>
      <c r="C10" s="304">
        <v>1900000</v>
      </c>
      <c r="D10" s="151">
        <v>1900000</v>
      </c>
      <c r="E10" s="294" t="s">
        <v>155</v>
      </c>
      <c r="F10" s="295" t="s">
        <v>256</v>
      </c>
      <c r="G10" s="292" t="s">
        <v>180</v>
      </c>
      <c r="H10" s="115" t="s">
        <v>173</v>
      </c>
      <c r="I10" s="296" t="s">
        <v>282</v>
      </c>
      <c r="J10" s="293" t="s">
        <v>146</v>
      </c>
      <c r="K10" s="299">
        <f>1200000+840000</f>
        <v>2040000</v>
      </c>
      <c r="L10" s="298"/>
    </row>
    <row r="11" spans="1:11" ht="51" customHeight="1" thickBot="1">
      <c r="A11" s="544"/>
      <c r="B11" s="297" t="s">
        <v>128</v>
      </c>
      <c r="C11" s="584" t="s">
        <v>309</v>
      </c>
      <c r="D11" s="585"/>
      <c r="E11" s="585"/>
      <c r="F11" s="585"/>
      <c r="G11" s="585"/>
      <c r="H11" s="585"/>
      <c r="I11" s="585"/>
      <c r="J11" s="586"/>
      <c r="K11" s="181"/>
    </row>
    <row r="12" spans="1:11" ht="29.25" customHeight="1" thickBot="1">
      <c r="A12" s="249"/>
      <c r="B12" s="250" t="s">
        <v>1</v>
      </c>
      <c r="C12" s="488">
        <f>SUM(C13+C15+C16+C20+C22+C24)</f>
        <v>11687317</v>
      </c>
      <c r="D12" s="489">
        <f>C12</f>
        <v>11687317</v>
      </c>
      <c r="E12" s="490"/>
      <c r="F12" s="492"/>
      <c r="G12" s="495"/>
      <c r="H12" s="495"/>
      <c r="I12" s="497"/>
      <c r="J12" s="498"/>
      <c r="K12" s="499">
        <f>SUM(K13+K15+K16+K20+K22+K24)</f>
        <v>13756600</v>
      </c>
    </row>
    <row r="13" spans="1:12" ht="135" customHeight="1" thickBot="1">
      <c r="A13" s="524">
        <v>1</v>
      </c>
      <c r="B13" s="447" t="s">
        <v>402</v>
      </c>
      <c r="C13" s="179">
        <v>900000</v>
      </c>
      <c r="D13" s="329">
        <v>900000</v>
      </c>
      <c r="E13" s="491" t="s">
        <v>250</v>
      </c>
      <c r="F13" s="493" t="s">
        <v>401</v>
      </c>
      <c r="G13" s="494" t="s">
        <v>252</v>
      </c>
      <c r="H13" s="494" t="s">
        <v>252</v>
      </c>
      <c r="I13" s="496" t="s">
        <v>253</v>
      </c>
      <c r="J13" s="493" t="s">
        <v>251</v>
      </c>
      <c r="K13" s="500">
        <v>1080000</v>
      </c>
      <c r="L13" s="446"/>
    </row>
    <row r="14" spans="1:11" ht="102.75" customHeight="1" thickBot="1">
      <c r="A14" s="448"/>
      <c r="B14" s="297" t="s">
        <v>128</v>
      </c>
      <c r="C14" s="584" t="s">
        <v>400</v>
      </c>
      <c r="D14" s="585"/>
      <c r="E14" s="585"/>
      <c r="F14" s="585"/>
      <c r="G14" s="585"/>
      <c r="H14" s="585"/>
      <c r="I14" s="585"/>
      <c r="J14" s="586"/>
      <c r="K14" s="181"/>
    </row>
    <row r="15" spans="1:11" ht="357" customHeight="1" thickBot="1">
      <c r="A15" s="591">
        <v>2</v>
      </c>
      <c r="B15" s="251" t="s">
        <v>350</v>
      </c>
      <c r="C15" s="456">
        <v>2681818</v>
      </c>
      <c r="D15" s="612">
        <v>2681818</v>
      </c>
      <c r="E15" s="277" t="s">
        <v>194</v>
      </c>
      <c r="F15" s="592" t="s">
        <v>256</v>
      </c>
      <c r="G15" s="592" t="s">
        <v>116</v>
      </c>
      <c r="H15" s="592" t="s">
        <v>173</v>
      </c>
      <c r="I15" s="592" t="s">
        <v>312</v>
      </c>
      <c r="J15" s="594" t="s">
        <v>210</v>
      </c>
      <c r="K15" s="607">
        <v>2950000</v>
      </c>
    </row>
    <row r="16" spans="1:11" ht="194.25" customHeight="1" thickBot="1">
      <c r="A16" s="591"/>
      <c r="B16" s="258" t="s">
        <v>351</v>
      </c>
      <c r="C16" s="610"/>
      <c r="D16" s="613"/>
      <c r="E16" s="614"/>
      <c r="F16" s="593"/>
      <c r="G16" s="593"/>
      <c r="H16" s="593"/>
      <c r="I16" s="593"/>
      <c r="J16" s="595"/>
      <c r="K16" s="608"/>
    </row>
    <row r="17" spans="1:11" ht="15" customHeight="1" hidden="1" thickBot="1">
      <c r="A17" s="591"/>
      <c r="B17" s="276" t="s">
        <v>115</v>
      </c>
      <c r="C17" s="611"/>
      <c r="D17" s="613"/>
      <c r="E17" s="614"/>
      <c r="F17" s="593"/>
      <c r="G17" s="593"/>
      <c r="H17" s="593"/>
      <c r="I17" s="593"/>
      <c r="J17" s="595"/>
      <c r="K17" s="609"/>
    </row>
    <row r="18" spans="1:11" ht="115.5" customHeight="1" thickBot="1">
      <c r="A18" s="591"/>
      <c r="B18" s="219" t="s">
        <v>137</v>
      </c>
      <c r="C18" s="562" t="s">
        <v>352</v>
      </c>
      <c r="D18" s="563"/>
      <c r="E18" s="563"/>
      <c r="F18" s="563"/>
      <c r="G18" s="563"/>
      <c r="H18" s="563"/>
      <c r="I18" s="563"/>
      <c r="J18" s="596"/>
      <c r="K18" s="217"/>
    </row>
    <row r="19" spans="1:11" ht="13.5" customHeight="1" hidden="1" thickBot="1">
      <c r="A19" s="591"/>
      <c r="B19" s="220"/>
      <c r="C19" s="589"/>
      <c r="D19" s="590"/>
      <c r="E19" s="590"/>
      <c r="F19" s="590"/>
      <c r="G19" s="590"/>
      <c r="H19" s="590"/>
      <c r="I19" s="590"/>
      <c r="J19" s="590"/>
      <c r="K19" s="218"/>
    </row>
    <row r="20" spans="1:11" ht="276" customHeight="1" thickBot="1">
      <c r="A20" s="587">
        <v>3</v>
      </c>
      <c r="B20" s="253" t="s">
        <v>310</v>
      </c>
      <c r="C20" s="221">
        <v>2708333</v>
      </c>
      <c r="D20" s="222">
        <v>2708333</v>
      </c>
      <c r="E20" s="176" t="s">
        <v>257</v>
      </c>
      <c r="F20" s="455" t="s">
        <v>256</v>
      </c>
      <c r="G20" s="282" t="s">
        <v>180</v>
      </c>
      <c r="H20" s="515" t="s">
        <v>173</v>
      </c>
      <c r="I20" s="157" t="s">
        <v>138</v>
      </c>
      <c r="J20" s="223" t="s">
        <v>118</v>
      </c>
      <c r="K20" s="231">
        <v>3250000</v>
      </c>
    </row>
    <row r="21" spans="1:11" ht="113.25" customHeight="1" thickBot="1">
      <c r="A21" s="587"/>
      <c r="B21" s="219" t="s">
        <v>136</v>
      </c>
      <c r="C21" s="562" t="s">
        <v>353</v>
      </c>
      <c r="D21" s="563"/>
      <c r="E21" s="563"/>
      <c r="F21" s="563"/>
      <c r="G21" s="563"/>
      <c r="H21" s="563"/>
      <c r="I21" s="563"/>
      <c r="J21" s="563"/>
      <c r="K21" s="217"/>
    </row>
    <row r="22" spans="1:11" ht="409.5" customHeight="1" thickBot="1">
      <c r="A22" s="588">
        <v>4</v>
      </c>
      <c r="B22" s="510" t="s">
        <v>404</v>
      </c>
      <c r="C22" s="224">
        <f>3197166+2200000</f>
        <v>5397166</v>
      </c>
      <c r="D22" s="215">
        <f>3197166+2200000</f>
        <v>5397166</v>
      </c>
      <c r="E22" s="135" t="s">
        <v>258</v>
      </c>
      <c r="F22" s="455" t="s">
        <v>256</v>
      </c>
      <c r="G22" s="157" t="s">
        <v>116</v>
      </c>
      <c r="H22" s="157" t="s">
        <v>173</v>
      </c>
      <c r="I22" s="157" t="s">
        <v>138</v>
      </c>
      <c r="J22" s="189" t="s">
        <v>394</v>
      </c>
      <c r="K22" s="231">
        <f>3836600+2640000</f>
        <v>6476600</v>
      </c>
    </row>
    <row r="23" spans="1:11" ht="81.75" customHeight="1" thickBot="1">
      <c r="A23" s="548"/>
      <c r="B23" s="216"/>
      <c r="C23" s="562" t="s">
        <v>365</v>
      </c>
      <c r="D23" s="563"/>
      <c r="E23" s="563"/>
      <c r="F23" s="563"/>
      <c r="G23" s="563"/>
      <c r="H23" s="563"/>
      <c r="I23" s="563"/>
      <c r="J23" s="563"/>
      <c r="K23" s="217"/>
    </row>
    <row r="24" spans="1:11" ht="243" customHeight="1" hidden="1" thickBot="1">
      <c r="A24" s="444"/>
      <c r="B24" s="252" t="s">
        <v>244</v>
      </c>
      <c r="C24" s="224">
        <v>0</v>
      </c>
      <c r="D24" s="215">
        <v>0</v>
      </c>
      <c r="E24" s="135" t="s">
        <v>195</v>
      </c>
      <c r="F24" s="440" t="s">
        <v>211</v>
      </c>
      <c r="G24" s="440" t="s">
        <v>116</v>
      </c>
      <c r="H24" s="440" t="s">
        <v>173</v>
      </c>
      <c r="I24" s="440" t="s">
        <v>138</v>
      </c>
      <c r="J24" s="189" t="s">
        <v>243</v>
      </c>
      <c r="K24" s="231">
        <v>0</v>
      </c>
    </row>
    <row r="25" spans="1:11" ht="120.75" customHeight="1" hidden="1" thickBot="1">
      <c r="A25" s="444"/>
      <c r="B25" s="216" t="s">
        <v>136</v>
      </c>
      <c r="C25" s="562" t="s">
        <v>245</v>
      </c>
      <c r="D25" s="563"/>
      <c r="E25" s="563"/>
      <c r="F25" s="563"/>
      <c r="G25" s="563"/>
      <c r="H25" s="563"/>
      <c r="I25" s="563"/>
      <c r="J25" s="563"/>
      <c r="K25" s="217"/>
    </row>
    <row r="26" spans="1:11" ht="39" customHeight="1" thickBot="1">
      <c r="A26" s="255"/>
      <c r="B26" s="254" t="s">
        <v>197</v>
      </c>
      <c r="C26" s="226">
        <f>SUM(C27+C28+C29)</f>
        <v>850000</v>
      </c>
      <c r="D26" s="226">
        <f>C27</f>
        <v>850000</v>
      </c>
      <c r="E26" s="227"/>
      <c r="F26" s="227"/>
      <c r="G26" s="227"/>
      <c r="H26" s="227"/>
      <c r="I26" s="227"/>
      <c r="J26" s="227"/>
      <c r="K26" s="226">
        <f>K27</f>
        <v>1020000</v>
      </c>
    </row>
    <row r="27" spans="1:11" ht="345" customHeight="1" thickBot="1">
      <c r="A27" s="547">
        <v>1</v>
      </c>
      <c r="B27" s="263" t="s">
        <v>311</v>
      </c>
      <c r="C27" s="604">
        <v>850000</v>
      </c>
      <c r="D27" s="604">
        <v>800000</v>
      </c>
      <c r="E27" s="567" t="s">
        <v>193</v>
      </c>
      <c r="F27" s="564" t="s">
        <v>256</v>
      </c>
      <c r="G27" s="567" t="s">
        <v>116</v>
      </c>
      <c r="H27" s="567" t="s">
        <v>179</v>
      </c>
      <c r="I27" s="567" t="s">
        <v>138</v>
      </c>
      <c r="J27" s="567" t="s">
        <v>369</v>
      </c>
      <c r="K27" s="601">
        <v>1020000</v>
      </c>
    </row>
    <row r="28" spans="1:11" ht="409.5" customHeight="1" thickBot="1">
      <c r="A28" s="588"/>
      <c r="B28" s="197" t="s">
        <v>259</v>
      </c>
      <c r="C28" s="605"/>
      <c r="D28" s="605"/>
      <c r="E28" s="568"/>
      <c r="F28" s="565"/>
      <c r="G28" s="568"/>
      <c r="H28" s="568"/>
      <c r="I28" s="568"/>
      <c r="J28" s="568"/>
      <c r="K28" s="602"/>
    </row>
    <row r="29" spans="1:11" ht="328.5" customHeight="1" thickBot="1">
      <c r="A29" s="588"/>
      <c r="B29" s="262" t="s">
        <v>368</v>
      </c>
      <c r="C29" s="606"/>
      <c r="D29" s="606"/>
      <c r="E29" s="569"/>
      <c r="F29" s="566"/>
      <c r="G29" s="569"/>
      <c r="H29" s="569"/>
      <c r="I29" s="569"/>
      <c r="J29" s="569"/>
      <c r="K29" s="603"/>
    </row>
    <row r="30" spans="1:11" ht="84.75" customHeight="1" thickBot="1">
      <c r="A30" s="548"/>
      <c r="B30" s="225" t="s">
        <v>128</v>
      </c>
      <c r="C30" s="562" t="s">
        <v>370</v>
      </c>
      <c r="D30" s="563"/>
      <c r="E30" s="563"/>
      <c r="F30" s="563"/>
      <c r="G30" s="563"/>
      <c r="H30" s="563"/>
      <c r="I30" s="563"/>
      <c r="J30" s="596"/>
      <c r="K30" s="217"/>
    </row>
    <row r="31" spans="1:27" ht="24.75" customHeight="1" hidden="1" thickBot="1">
      <c r="A31" s="459"/>
      <c r="B31" s="458" t="s">
        <v>6</v>
      </c>
      <c r="C31" s="460">
        <f>SUM(C32)</f>
        <v>0</v>
      </c>
      <c r="D31" s="460">
        <f>SUM(D32)</f>
        <v>0</v>
      </c>
      <c r="E31" s="461"/>
      <c r="F31" s="461"/>
      <c r="G31" s="462"/>
      <c r="H31" s="463"/>
      <c r="I31" s="464"/>
      <c r="J31" s="463"/>
      <c r="K31" s="465">
        <f>SUM(K32+K34+K41+K43+K45+K47)</f>
        <v>0</v>
      </c>
      <c r="L31" s="145"/>
      <c r="M31" s="145"/>
      <c r="N31" s="145"/>
      <c r="O31" s="145"/>
      <c r="P31" s="145"/>
      <c r="Q31" s="145"/>
      <c r="R31" s="145"/>
      <c r="S31" s="145"/>
      <c r="T31" s="145"/>
      <c r="U31" s="145"/>
      <c r="V31" s="145"/>
      <c r="W31" s="145"/>
      <c r="X31" s="145"/>
      <c r="Y31" s="145"/>
      <c r="Z31" s="145"/>
      <c r="AA31" s="145"/>
    </row>
    <row r="32" spans="1:27" ht="128.25" customHeight="1" hidden="1" thickBot="1">
      <c r="A32" s="441"/>
      <c r="B32" s="457" t="s">
        <v>261</v>
      </c>
      <c r="C32" s="348">
        <v>0</v>
      </c>
      <c r="D32" s="133">
        <v>0</v>
      </c>
      <c r="E32" s="467" t="s">
        <v>262</v>
      </c>
      <c r="F32" s="186" t="s">
        <v>263</v>
      </c>
      <c r="G32" s="187" t="s">
        <v>234</v>
      </c>
      <c r="H32" s="187" t="s">
        <v>153</v>
      </c>
      <c r="I32" s="373" t="s">
        <v>153</v>
      </c>
      <c r="J32" s="188" t="s">
        <v>146</v>
      </c>
      <c r="K32" s="466">
        <v>0</v>
      </c>
      <c r="L32" s="169"/>
      <c r="M32" s="145"/>
      <c r="N32" s="145"/>
      <c r="O32" s="145"/>
      <c r="P32" s="145"/>
      <c r="Q32" s="145"/>
      <c r="R32" s="145"/>
      <c r="S32" s="145"/>
      <c r="T32" s="145"/>
      <c r="U32" s="145"/>
      <c r="V32" s="145"/>
      <c r="W32" s="145"/>
      <c r="X32" s="145"/>
      <c r="Y32" s="145"/>
      <c r="Z32" s="145"/>
      <c r="AA32" s="145"/>
    </row>
    <row r="33" spans="1:27" ht="53.25" customHeight="1" hidden="1" thickBot="1">
      <c r="A33" s="443"/>
      <c r="B33" s="51" t="s">
        <v>128</v>
      </c>
      <c r="C33" s="559" t="s">
        <v>260</v>
      </c>
      <c r="D33" s="560"/>
      <c r="E33" s="560"/>
      <c r="F33" s="560"/>
      <c r="G33" s="560"/>
      <c r="H33" s="560"/>
      <c r="I33" s="560"/>
      <c r="J33" s="561"/>
      <c r="K33" s="168"/>
      <c r="L33" s="306"/>
      <c r="M33" s="145"/>
      <c r="N33" s="145"/>
      <c r="O33" s="145"/>
      <c r="P33" s="145"/>
      <c r="Q33" s="145"/>
      <c r="R33" s="145"/>
      <c r="S33" s="145"/>
      <c r="T33" s="145"/>
      <c r="U33" s="145"/>
      <c r="V33" s="145"/>
      <c r="W33" s="145"/>
      <c r="X33" s="145"/>
      <c r="Y33" s="145"/>
      <c r="Z33" s="145"/>
      <c r="AA33" s="145"/>
    </row>
    <row r="34" spans="1:27" ht="128.25" customHeight="1" hidden="1" thickBot="1">
      <c r="A34" s="441"/>
      <c r="B34" s="442" t="s">
        <v>218</v>
      </c>
      <c r="C34" s="348">
        <v>0</v>
      </c>
      <c r="D34" s="133">
        <v>0</v>
      </c>
      <c r="E34" s="370" t="s">
        <v>240</v>
      </c>
      <c r="F34" s="186" t="s">
        <v>58</v>
      </c>
      <c r="G34" s="187" t="s">
        <v>159</v>
      </c>
      <c r="H34" s="187" t="s">
        <v>160</v>
      </c>
      <c r="I34" s="373" t="s">
        <v>119</v>
      </c>
      <c r="J34" s="188" t="s">
        <v>242</v>
      </c>
      <c r="K34" s="372">
        <v>0</v>
      </c>
      <c r="L34" s="169"/>
      <c r="M34" s="145"/>
      <c r="N34" s="145"/>
      <c r="O34" s="145"/>
      <c r="P34" s="145"/>
      <c r="Q34" s="145"/>
      <c r="R34" s="145"/>
      <c r="S34" s="145"/>
      <c r="T34" s="145"/>
      <c r="U34" s="145"/>
      <c r="V34" s="145"/>
      <c r="W34" s="145"/>
      <c r="X34" s="145"/>
      <c r="Y34" s="145"/>
      <c r="Z34" s="145"/>
      <c r="AA34" s="145"/>
    </row>
    <row r="35" spans="1:27" ht="53.25" customHeight="1" hidden="1" thickBot="1">
      <c r="A35" s="443"/>
      <c r="B35" s="51" t="s">
        <v>128</v>
      </c>
      <c r="C35" s="559" t="s">
        <v>246</v>
      </c>
      <c r="D35" s="560"/>
      <c r="E35" s="560"/>
      <c r="F35" s="560"/>
      <c r="G35" s="560"/>
      <c r="H35" s="560"/>
      <c r="I35" s="560"/>
      <c r="J35" s="561"/>
      <c r="K35" s="168"/>
      <c r="L35" s="306"/>
      <c r="M35" s="145"/>
      <c r="N35" s="145"/>
      <c r="O35" s="145"/>
      <c r="P35" s="145"/>
      <c r="Q35" s="145"/>
      <c r="R35" s="145"/>
      <c r="S35" s="145"/>
      <c r="T35" s="145"/>
      <c r="U35" s="145"/>
      <c r="V35" s="145"/>
      <c r="W35" s="145"/>
      <c r="X35" s="145"/>
      <c r="Y35" s="145"/>
      <c r="Z35" s="145"/>
      <c r="AA35" s="145"/>
    </row>
    <row r="36" spans="6:9" ht="12.75" customHeight="1" hidden="1">
      <c r="F36" s="202"/>
      <c r="G36" s="202"/>
      <c r="H36" s="202"/>
      <c r="I36" s="202"/>
    </row>
    <row r="37" spans="6:9" ht="12.75" customHeight="1" hidden="1">
      <c r="F37" s="202"/>
      <c r="G37" s="202"/>
      <c r="H37" s="202"/>
      <c r="I37" s="202"/>
    </row>
    <row r="38" spans="6:9" ht="12.75" customHeight="1">
      <c r="F38" s="202"/>
      <c r="G38" s="202"/>
      <c r="H38" s="202"/>
      <c r="I38" s="202"/>
    </row>
    <row r="39" spans="6:9" ht="3.75" customHeight="1">
      <c r="F39" s="202"/>
      <c r="G39" s="202"/>
      <c r="H39" s="202"/>
      <c r="I39" s="202"/>
    </row>
    <row r="40" spans="6:11" ht="9.75" customHeight="1">
      <c r="F40" s="202"/>
      <c r="G40" s="597" t="s">
        <v>361</v>
      </c>
      <c r="H40" s="598"/>
      <c r="I40" s="598"/>
      <c r="J40" s="598"/>
      <c r="K40" s="598"/>
    </row>
    <row r="41" spans="1:11" ht="12.75">
      <c r="A41" s="599" t="s">
        <v>405</v>
      </c>
      <c r="B41" s="600"/>
      <c r="C41" s="600"/>
      <c r="D41" s="600"/>
      <c r="G41" s="598"/>
      <c r="H41" s="598"/>
      <c r="I41" s="598"/>
      <c r="J41" s="598"/>
      <c r="K41" s="598"/>
    </row>
    <row r="42" spans="1:11" ht="18.75" customHeight="1">
      <c r="A42" s="600"/>
      <c r="B42" s="600"/>
      <c r="C42" s="600"/>
      <c r="D42" s="600"/>
      <c r="G42" s="598"/>
      <c r="H42" s="598"/>
      <c r="I42" s="598"/>
      <c r="J42" s="598"/>
      <c r="K42" s="598"/>
    </row>
    <row r="43" spans="7:11" ht="36.75" customHeight="1">
      <c r="G43" s="598"/>
      <c r="H43" s="598"/>
      <c r="I43" s="598"/>
      <c r="J43" s="598"/>
      <c r="K43" s="598"/>
    </row>
  </sheetData>
  <sheetProtection/>
  <mergeCells count="47">
    <mergeCell ref="K15:K17"/>
    <mergeCell ref="C16:C17"/>
    <mergeCell ref="D15:D17"/>
    <mergeCell ref="F15:F17"/>
    <mergeCell ref="E16:E17"/>
    <mergeCell ref="G15:G17"/>
    <mergeCell ref="H15:H17"/>
    <mergeCell ref="G40:K43"/>
    <mergeCell ref="C30:J30"/>
    <mergeCell ref="A41:D42"/>
    <mergeCell ref="I27:I29"/>
    <mergeCell ref="A27:A30"/>
    <mergeCell ref="J27:J29"/>
    <mergeCell ref="K27:K29"/>
    <mergeCell ref="C27:C29"/>
    <mergeCell ref="D27:D29"/>
    <mergeCell ref="E27:E29"/>
    <mergeCell ref="A22:A23"/>
    <mergeCell ref="C23:J23"/>
    <mergeCell ref="C19:J19"/>
    <mergeCell ref="A15:A19"/>
    <mergeCell ref="I15:I17"/>
    <mergeCell ref="J15:J17"/>
    <mergeCell ref="C18:J18"/>
    <mergeCell ref="J6:J7"/>
    <mergeCell ref="D6:E6"/>
    <mergeCell ref="G6:I6"/>
    <mergeCell ref="C11:J11"/>
    <mergeCell ref="A20:A21"/>
    <mergeCell ref="C21:J21"/>
    <mergeCell ref="C14:J14"/>
    <mergeCell ref="A2:K2"/>
    <mergeCell ref="A3:K3"/>
    <mergeCell ref="A4:K4"/>
    <mergeCell ref="K6:K7"/>
    <mergeCell ref="A5:J5"/>
    <mergeCell ref="A10:A11"/>
    <mergeCell ref="B6:B7"/>
    <mergeCell ref="C6:C7"/>
    <mergeCell ref="F6:F7"/>
    <mergeCell ref="A6:A7"/>
    <mergeCell ref="C33:J33"/>
    <mergeCell ref="C35:J35"/>
    <mergeCell ref="C25:J25"/>
    <mergeCell ref="F27:F29"/>
    <mergeCell ref="G27:G29"/>
    <mergeCell ref="H27:H29"/>
  </mergeCells>
  <hyperlinks>
    <hyperlink ref="A3" r:id="rId1" display="www.centarzakulturu.org.rs e-mail;centarzakulturu@open.telekom.rs"/>
  </hyperlinks>
  <printOptions/>
  <pageMargins left="0" right="0.16" top="0.2362204724409449" bottom="0.5118110236220472" header="0.2362204724409449" footer="0.5118110236220472"/>
  <pageSetup horizontalDpi="300" verticalDpi="300" orientation="landscape" paperSize="9" r:id="rId2"/>
</worksheet>
</file>

<file path=xl/worksheets/sheet3.xml><?xml version="1.0" encoding="utf-8"?>
<worksheet xmlns="http://schemas.openxmlformats.org/spreadsheetml/2006/main" xmlns:r="http://schemas.openxmlformats.org/officeDocument/2006/relationships">
  <dimension ref="A1:AB172"/>
  <sheetViews>
    <sheetView zoomScalePageLayoutView="0" workbookViewId="0" topLeftCell="A88">
      <selection activeCell="N115" sqref="N115"/>
    </sheetView>
  </sheetViews>
  <sheetFormatPr defaultColWidth="9.140625" defaultRowHeight="12.75"/>
  <cols>
    <col min="1" max="1" width="6.28125" style="0" customWidth="1"/>
    <col min="2" max="2" width="27.140625" style="0" customWidth="1"/>
    <col min="3" max="3" width="12.421875" style="0" customWidth="1"/>
    <col min="4" max="4" width="13.140625" style="0" customWidth="1"/>
    <col min="5" max="5" width="8.7109375" style="0" customWidth="1"/>
    <col min="6" max="6" width="8.57421875" style="0" customWidth="1"/>
    <col min="7" max="8" width="12.57421875" style="0" customWidth="1"/>
    <col min="9" max="9" width="11.57421875" style="0" customWidth="1"/>
    <col min="10" max="10" width="7.57421875" style="0" customWidth="1"/>
    <col min="11" max="11" width="14.140625" style="0" customWidth="1"/>
  </cols>
  <sheetData>
    <row r="1" spans="1:11" ht="20.25">
      <c r="A1" s="634" t="s">
        <v>324</v>
      </c>
      <c r="B1" s="634"/>
      <c r="C1" s="634"/>
      <c r="D1" s="634"/>
      <c r="E1" s="634"/>
      <c r="F1" s="634"/>
      <c r="G1" s="634"/>
      <c r="H1" s="634"/>
      <c r="I1" s="634"/>
      <c r="J1" s="634"/>
      <c r="K1" s="634"/>
    </row>
    <row r="2" spans="1:11" ht="84.75" customHeight="1" thickBot="1">
      <c r="A2" s="635" t="s">
        <v>395</v>
      </c>
      <c r="B2" s="636"/>
      <c r="C2" s="636"/>
      <c r="D2" s="636"/>
      <c r="E2" s="636"/>
      <c r="F2" s="636"/>
      <c r="G2" s="636"/>
      <c r="H2" s="636"/>
      <c r="I2" s="636"/>
      <c r="J2" s="636"/>
      <c r="K2" s="636"/>
    </row>
    <row r="3" spans="1:27" ht="21.75" customHeight="1" thickBot="1">
      <c r="A3" s="639" t="s">
        <v>170</v>
      </c>
      <c r="B3" s="640"/>
      <c r="C3" s="640"/>
      <c r="D3" s="640"/>
      <c r="E3" s="640"/>
      <c r="F3" s="640"/>
      <c r="G3" s="640"/>
      <c r="H3" s="640"/>
      <c r="I3" s="640"/>
      <c r="J3" s="640"/>
      <c r="K3" s="161"/>
      <c r="L3" s="145"/>
      <c r="M3" s="145"/>
      <c r="N3" s="145"/>
      <c r="O3" s="145"/>
      <c r="P3" s="145"/>
      <c r="Q3" s="145"/>
      <c r="R3" s="145"/>
      <c r="S3" s="145"/>
      <c r="T3" s="145"/>
      <c r="U3" s="145"/>
      <c r="V3" s="145"/>
      <c r="W3" s="145"/>
      <c r="X3" s="145"/>
      <c r="Y3" s="145"/>
      <c r="Z3" s="145"/>
      <c r="AA3" s="145"/>
    </row>
    <row r="4" spans="1:27" ht="48.75" customHeight="1">
      <c r="A4" s="574" t="s">
        <v>171</v>
      </c>
      <c r="B4" s="549" t="s">
        <v>61</v>
      </c>
      <c r="C4" s="549" t="s">
        <v>147</v>
      </c>
      <c r="D4" s="530" t="s">
        <v>86</v>
      </c>
      <c r="E4" s="531"/>
      <c r="F4" s="574" t="s">
        <v>65</v>
      </c>
      <c r="G4" s="532" t="s">
        <v>87</v>
      </c>
      <c r="H4" s="533"/>
      <c r="I4" s="534"/>
      <c r="J4" s="574" t="s">
        <v>69</v>
      </c>
      <c r="K4" s="645" t="s">
        <v>129</v>
      </c>
      <c r="L4" s="145"/>
      <c r="M4" s="145"/>
      <c r="N4" s="145"/>
      <c r="O4" s="145"/>
      <c r="P4" s="145"/>
      <c r="Q4" s="145"/>
      <c r="R4" s="145"/>
      <c r="S4" s="145"/>
      <c r="T4" s="145"/>
      <c r="U4" s="145"/>
      <c r="V4" s="145"/>
      <c r="W4" s="145"/>
      <c r="X4" s="145"/>
      <c r="Y4" s="145"/>
      <c r="Z4" s="145"/>
      <c r="AA4" s="145"/>
    </row>
    <row r="5" spans="1:27" ht="32.25" customHeight="1" thickBot="1">
      <c r="A5" s="575"/>
      <c r="B5" s="550"/>
      <c r="C5" s="550"/>
      <c r="D5" s="141" t="s">
        <v>63</v>
      </c>
      <c r="E5" s="140" t="s">
        <v>64</v>
      </c>
      <c r="F5" s="575"/>
      <c r="G5" s="137" t="s">
        <v>66</v>
      </c>
      <c r="H5" s="138" t="s">
        <v>67</v>
      </c>
      <c r="I5" s="139" t="s">
        <v>68</v>
      </c>
      <c r="J5" s="575"/>
      <c r="K5" s="646"/>
      <c r="L5" s="145"/>
      <c r="M5" s="145"/>
      <c r="N5" s="145"/>
      <c r="O5" s="145"/>
      <c r="P5" s="145"/>
      <c r="Q5" s="145"/>
      <c r="R5" s="145"/>
      <c r="S5" s="145"/>
      <c r="T5" s="145"/>
      <c r="U5" s="145"/>
      <c r="V5" s="145"/>
      <c r="W5" s="145"/>
      <c r="X5" s="145"/>
      <c r="Y5" s="145"/>
      <c r="Z5" s="145"/>
      <c r="AA5" s="145"/>
    </row>
    <row r="6" spans="1:27" ht="20.25" customHeight="1" thickBot="1">
      <c r="A6" s="154"/>
      <c r="B6" s="153" t="s">
        <v>70</v>
      </c>
      <c r="C6" s="241">
        <f>SUM(C7+C25+C64+C131+C150)</f>
        <v>7357667</v>
      </c>
      <c r="D6" s="241">
        <f>+C6</f>
        <v>7357667</v>
      </c>
      <c r="E6" s="242"/>
      <c r="F6" s="154"/>
      <c r="G6" s="154"/>
      <c r="H6" s="155"/>
      <c r="I6" s="155"/>
      <c r="J6" s="155"/>
      <c r="K6" s="241">
        <f>SUM(K7+K25+K64+K131+K150)</f>
        <v>8742948</v>
      </c>
      <c r="L6" s="145"/>
      <c r="M6" s="145"/>
      <c r="N6" s="145"/>
      <c r="O6" s="145"/>
      <c r="P6" s="145"/>
      <c r="Q6" s="145"/>
      <c r="R6" s="145"/>
      <c r="S6" s="145"/>
      <c r="T6" s="145"/>
      <c r="U6" s="145"/>
      <c r="V6" s="145"/>
      <c r="W6" s="145"/>
      <c r="X6" s="145"/>
      <c r="Y6" s="145"/>
      <c r="Z6" s="145"/>
      <c r="AA6" s="145"/>
    </row>
    <row r="7" spans="1:27" ht="20.25" customHeight="1" thickBot="1">
      <c r="A7" s="243"/>
      <c r="B7" s="305" t="s">
        <v>196</v>
      </c>
      <c r="C7" s="244">
        <f>SUM(C9+C11+C13+C15+C17+C19+C21+C23)</f>
        <v>533500</v>
      </c>
      <c r="D7" s="245">
        <f>C7</f>
        <v>533500</v>
      </c>
      <c r="E7" s="246"/>
      <c r="F7" s="240"/>
      <c r="G7" s="247"/>
      <c r="H7" s="248"/>
      <c r="I7" s="248"/>
      <c r="J7" s="307"/>
      <c r="K7" s="245">
        <v>574000</v>
      </c>
      <c r="L7" s="169"/>
      <c r="M7" s="145"/>
      <c r="N7" s="145"/>
      <c r="O7" s="145"/>
      <c r="P7" s="145"/>
      <c r="Q7" s="145"/>
      <c r="R7" s="145"/>
      <c r="S7" s="145"/>
      <c r="T7" s="145"/>
      <c r="U7" s="145"/>
      <c r="V7" s="145"/>
      <c r="W7" s="145"/>
      <c r="X7" s="145"/>
      <c r="Y7" s="145"/>
      <c r="Z7" s="145"/>
      <c r="AA7" s="145"/>
    </row>
    <row r="8" spans="1:27" ht="20.25" customHeight="1" thickBot="1">
      <c r="A8" s="468"/>
      <c r="B8" s="305"/>
      <c r="C8" s="469"/>
      <c r="D8" s="470"/>
      <c r="E8" s="471"/>
      <c r="F8" s="477"/>
      <c r="G8" s="472"/>
      <c r="H8" s="473"/>
      <c r="I8" s="473"/>
      <c r="J8" s="474"/>
      <c r="K8" s="245"/>
      <c r="L8" s="169"/>
      <c r="M8" s="145"/>
      <c r="N8" s="145"/>
      <c r="O8" s="145"/>
      <c r="P8" s="145"/>
      <c r="Q8" s="145"/>
      <c r="R8" s="145"/>
      <c r="S8" s="145"/>
      <c r="T8" s="145"/>
      <c r="U8" s="145"/>
      <c r="V8" s="145"/>
      <c r="W8" s="145"/>
      <c r="X8" s="145"/>
      <c r="Y8" s="145"/>
      <c r="Z8" s="145"/>
      <c r="AA8" s="145"/>
    </row>
    <row r="9" spans="1:27" ht="99" customHeight="1" thickBot="1">
      <c r="A9" s="659">
        <v>1</v>
      </c>
      <c r="B9" s="502" t="s">
        <v>327</v>
      </c>
      <c r="C9" s="423">
        <v>124166</v>
      </c>
      <c r="D9" s="383">
        <v>124166</v>
      </c>
      <c r="E9" s="379" t="s">
        <v>271</v>
      </c>
      <c r="F9" s="384" t="s">
        <v>58</v>
      </c>
      <c r="G9" s="187" t="s">
        <v>56</v>
      </c>
      <c r="H9" s="187" t="s">
        <v>173</v>
      </c>
      <c r="I9" s="187" t="s">
        <v>272</v>
      </c>
      <c r="J9" s="316" t="s">
        <v>134</v>
      </c>
      <c r="K9" s="309" t="s">
        <v>326</v>
      </c>
      <c r="L9" s="306"/>
      <c r="M9" s="145"/>
      <c r="N9" s="145"/>
      <c r="O9" s="145"/>
      <c r="P9" s="145"/>
      <c r="Q9" s="145"/>
      <c r="R9" s="145"/>
      <c r="S9" s="145"/>
      <c r="T9" s="145"/>
      <c r="U9" s="145"/>
      <c r="V9" s="145"/>
      <c r="W9" s="145"/>
      <c r="X9" s="145"/>
      <c r="Y9" s="145"/>
      <c r="Z9" s="145"/>
      <c r="AA9" s="145"/>
    </row>
    <row r="10" spans="1:27" ht="63.75" customHeight="1" thickBot="1">
      <c r="A10" s="660"/>
      <c r="B10" s="47" t="s">
        <v>128</v>
      </c>
      <c r="C10" s="653" t="s">
        <v>328</v>
      </c>
      <c r="D10" s="654"/>
      <c r="E10" s="654"/>
      <c r="F10" s="654"/>
      <c r="G10" s="654"/>
      <c r="H10" s="654"/>
      <c r="I10" s="654"/>
      <c r="J10" s="655"/>
      <c r="K10" s="182"/>
      <c r="L10" s="145"/>
      <c r="M10" s="145"/>
      <c r="N10" s="145"/>
      <c r="O10" s="145"/>
      <c r="P10" s="145"/>
      <c r="Q10" s="145"/>
      <c r="R10" s="145"/>
      <c r="S10" s="145"/>
      <c r="T10" s="145"/>
      <c r="U10" s="145"/>
      <c r="V10" s="145"/>
      <c r="W10" s="145"/>
      <c r="X10" s="145"/>
      <c r="Y10" s="145"/>
      <c r="Z10" s="145"/>
      <c r="AA10" s="145"/>
    </row>
    <row r="11" spans="1:27" ht="210.75" customHeight="1" thickBot="1">
      <c r="A11" s="523">
        <v>2</v>
      </c>
      <c r="B11" s="190" t="s">
        <v>329</v>
      </c>
      <c r="C11" s="191">
        <v>67620</v>
      </c>
      <c r="D11" s="385">
        <v>67620</v>
      </c>
      <c r="E11" s="379" t="s">
        <v>273</v>
      </c>
      <c r="F11" s="384" t="s">
        <v>58</v>
      </c>
      <c r="G11" s="115" t="s">
        <v>172</v>
      </c>
      <c r="H11" s="115" t="s">
        <v>172</v>
      </c>
      <c r="I11" s="115" t="s">
        <v>279</v>
      </c>
      <c r="J11" s="308" t="s">
        <v>134</v>
      </c>
      <c r="K11" s="309" t="s">
        <v>274</v>
      </c>
      <c r="L11" s="169"/>
      <c r="M11" s="145"/>
      <c r="N11" s="145"/>
      <c r="O11" s="145"/>
      <c r="P11" s="145"/>
      <c r="Q11" s="145"/>
      <c r="R11" s="145"/>
      <c r="S11" s="145"/>
      <c r="T11" s="145"/>
      <c r="U11" s="145"/>
      <c r="V11" s="145"/>
      <c r="W11" s="145"/>
      <c r="X11" s="145"/>
      <c r="Y11" s="145"/>
      <c r="Z11" s="145"/>
      <c r="AA11" s="145"/>
    </row>
    <row r="12" spans="1:27" ht="107.25" customHeight="1" thickBot="1">
      <c r="A12" s="478"/>
      <c r="B12" s="47" t="s">
        <v>128</v>
      </c>
      <c r="C12" s="653" t="s">
        <v>330</v>
      </c>
      <c r="D12" s="654"/>
      <c r="E12" s="654"/>
      <c r="F12" s="654"/>
      <c r="G12" s="654"/>
      <c r="H12" s="654"/>
      <c r="I12" s="654"/>
      <c r="J12" s="655"/>
      <c r="K12" s="182"/>
      <c r="L12" s="145"/>
      <c r="M12" s="145"/>
      <c r="N12" s="145"/>
      <c r="O12" s="145"/>
      <c r="P12" s="145"/>
      <c r="Q12" s="145"/>
      <c r="R12" s="145"/>
      <c r="S12" s="145"/>
      <c r="T12" s="145"/>
      <c r="U12" s="145"/>
      <c r="V12" s="145"/>
      <c r="W12" s="145"/>
      <c r="X12" s="145"/>
      <c r="Y12" s="145"/>
      <c r="Z12" s="145"/>
      <c r="AA12" s="145"/>
    </row>
    <row r="13" spans="1:27" ht="190.5" customHeight="1" thickBot="1">
      <c r="A13" s="669">
        <v>3</v>
      </c>
      <c r="B13" s="190" t="s">
        <v>331</v>
      </c>
      <c r="C13" s="191">
        <v>180953</v>
      </c>
      <c r="D13" s="385">
        <v>180953</v>
      </c>
      <c r="E13" s="379" t="s">
        <v>158</v>
      </c>
      <c r="F13" s="384" t="s">
        <v>58</v>
      </c>
      <c r="G13" s="115" t="s">
        <v>172</v>
      </c>
      <c r="H13" s="115" t="s">
        <v>172</v>
      </c>
      <c r="I13" s="115" t="s">
        <v>279</v>
      </c>
      <c r="J13" s="308" t="s">
        <v>134</v>
      </c>
      <c r="K13" s="309" t="s">
        <v>332</v>
      </c>
      <c r="L13" s="169"/>
      <c r="M13" s="145"/>
      <c r="N13" s="145"/>
      <c r="O13" s="145"/>
      <c r="P13" s="145"/>
      <c r="Q13" s="145"/>
      <c r="R13" s="145"/>
      <c r="S13" s="145"/>
      <c r="T13" s="145"/>
      <c r="U13" s="145"/>
      <c r="V13" s="145"/>
      <c r="W13" s="145"/>
      <c r="X13" s="145"/>
      <c r="Y13" s="145"/>
      <c r="Z13" s="145"/>
      <c r="AA13" s="145"/>
    </row>
    <row r="14" spans="1:27" ht="111" customHeight="1" thickBot="1">
      <c r="A14" s="638"/>
      <c r="B14" s="45" t="s">
        <v>128</v>
      </c>
      <c r="C14" s="653" t="s">
        <v>333</v>
      </c>
      <c r="D14" s="654"/>
      <c r="E14" s="654"/>
      <c r="F14" s="654"/>
      <c r="G14" s="654"/>
      <c r="H14" s="654"/>
      <c r="I14" s="654"/>
      <c r="J14" s="655"/>
      <c r="K14" s="310"/>
      <c r="L14" s="306"/>
      <c r="M14" s="145"/>
      <c r="N14" s="145"/>
      <c r="O14" s="145"/>
      <c r="P14" s="145"/>
      <c r="Q14" s="145"/>
      <c r="R14" s="145"/>
      <c r="S14" s="145"/>
      <c r="T14" s="145"/>
      <c r="U14" s="145"/>
      <c r="V14" s="145"/>
      <c r="W14" s="145"/>
      <c r="X14" s="145"/>
      <c r="Y14" s="145"/>
      <c r="Z14" s="145"/>
      <c r="AA14" s="145"/>
    </row>
    <row r="15" spans="1:27" ht="160.5" customHeight="1" thickBot="1">
      <c r="A15" s="637">
        <v>4</v>
      </c>
      <c r="B15" s="279" t="s">
        <v>275</v>
      </c>
      <c r="C15" s="284">
        <v>28000</v>
      </c>
      <c r="D15" s="285">
        <v>28000</v>
      </c>
      <c r="E15" s="152" t="s">
        <v>222</v>
      </c>
      <c r="F15" s="116" t="s">
        <v>215</v>
      </c>
      <c r="G15" s="117" t="s">
        <v>172</v>
      </c>
      <c r="H15" s="117" t="s">
        <v>172</v>
      </c>
      <c r="I15" s="117" t="s">
        <v>279</v>
      </c>
      <c r="J15" s="117" t="s">
        <v>221</v>
      </c>
      <c r="K15" s="311" t="s">
        <v>276</v>
      </c>
      <c r="L15" s="145"/>
      <c r="M15" s="145"/>
      <c r="N15" s="145"/>
      <c r="O15" s="145"/>
      <c r="P15" s="145"/>
      <c r="Q15" s="145"/>
      <c r="R15" s="145"/>
      <c r="S15" s="145"/>
      <c r="T15" s="145"/>
      <c r="U15" s="145"/>
      <c r="V15" s="145"/>
      <c r="W15" s="145"/>
      <c r="X15" s="145"/>
      <c r="Y15" s="145"/>
      <c r="Z15" s="145"/>
      <c r="AA15" s="145"/>
    </row>
    <row r="16" spans="1:27" ht="96.75" customHeight="1" thickBot="1">
      <c r="A16" s="638"/>
      <c r="B16" s="45" t="s">
        <v>128</v>
      </c>
      <c r="C16" s="679" t="s">
        <v>280</v>
      </c>
      <c r="D16" s="656"/>
      <c r="E16" s="656"/>
      <c r="F16" s="656"/>
      <c r="G16" s="656"/>
      <c r="H16" s="656"/>
      <c r="I16" s="656"/>
      <c r="J16" s="657"/>
      <c r="K16" s="312"/>
      <c r="L16" s="306"/>
      <c r="M16" s="145"/>
      <c r="N16" s="145"/>
      <c r="O16" s="145"/>
      <c r="P16" s="145"/>
      <c r="Q16" s="145"/>
      <c r="R16" s="145"/>
      <c r="S16" s="145"/>
      <c r="T16" s="145"/>
      <c r="U16" s="145"/>
      <c r="V16" s="145"/>
      <c r="W16" s="145"/>
      <c r="X16" s="145"/>
      <c r="Y16" s="145"/>
      <c r="Z16" s="145"/>
      <c r="AA16" s="145"/>
    </row>
    <row r="17" spans="1:27" ht="160.5" customHeight="1" thickBot="1">
      <c r="A17" s="669">
        <v>5</v>
      </c>
      <c r="B17" s="286" t="s">
        <v>278</v>
      </c>
      <c r="C17" s="284">
        <v>28000</v>
      </c>
      <c r="D17" s="285">
        <v>28000</v>
      </c>
      <c r="E17" s="287" t="s">
        <v>223</v>
      </c>
      <c r="F17" s="116" t="s">
        <v>58</v>
      </c>
      <c r="G17" s="117" t="s">
        <v>172</v>
      </c>
      <c r="H17" s="117" t="s">
        <v>172</v>
      </c>
      <c r="I17" s="117" t="s">
        <v>279</v>
      </c>
      <c r="J17" s="316" t="s">
        <v>221</v>
      </c>
      <c r="K17" s="317" t="s">
        <v>277</v>
      </c>
      <c r="L17" s="169"/>
      <c r="M17" s="145"/>
      <c r="N17" s="145"/>
      <c r="O17" s="145"/>
      <c r="P17" s="145"/>
      <c r="Q17" s="145"/>
      <c r="R17" s="145"/>
      <c r="S17" s="145"/>
      <c r="T17" s="145"/>
      <c r="U17" s="145"/>
      <c r="V17" s="145"/>
      <c r="W17" s="145"/>
      <c r="X17" s="145"/>
      <c r="Y17" s="145"/>
      <c r="Z17" s="145"/>
      <c r="AA17" s="145"/>
    </row>
    <row r="18" spans="1:27" ht="104.25" customHeight="1" thickBot="1">
      <c r="A18" s="638"/>
      <c r="B18" s="45" t="s">
        <v>128</v>
      </c>
      <c r="C18" s="679" t="s">
        <v>334</v>
      </c>
      <c r="D18" s="656"/>
      <c r="E18" s="656"/>
      <c r="F18" s="656"/>
      <c r="G18" s="656"/>
      <c r="H18" s="656"/>
      <c r="I18" s="656"/>
      <c r="J18" s="657"/>
      <c r="K18" s="192"/>
      <c r="L18" s="145"/>
      <c r="M18" s="145"/>
      <c r="N18" s="145"/>
      <c r="O18" s="145"/>
      <c r="P18" s="145"/>
      <c r="Q18" s="145"/>
      <c r="R18" s="145"/>
      <c r="S18" s="145"/>
      <c r="T18" s="145"/>
      <c r="U18" s="145"/>
      <c r="V18" s="145"/>
      <c r="W18" s="145"/>
      <c r="X18" s="145"/>
      <c r="Y18" s="145"/>
      <c r="Z18" s="145"/>
      <c r="AA18" s="145"/>
    </row>
    <row r="19" spans="1:28" s="145" customFormat="1" ht="141" customHeight="1" thickBot="1">
      <c r="A19" s="658">
        <v>6</v>
      </c>
      <c r="B19" s="313" t="s">
        <v>264</v>
      </c>
      <c r="C19" s="179">
        <v>40000</v>
      </c>
      <c r="D19" s="179">
        <v>40000</v>
      </c>
      <c r="E19" s="152" t="s">
        <v>175</v>
      </c>
      <c r="F19" s="118" t="s">
        <v>58</v>
      </c>
      <c r="G19" s="115" t="s">
        <v>56</v>
      </c>
      <c r="H19" s="115" t="s">
        <v>173</v>
      </c>
      <c r="I19" s="115" t="s">
        <v>138</v>
      </c>
      <c r="J19" s="308" t="s">
        <v>134</v>
      </c>
      <c r="K19" s="315">
        <v>40000</v>
      </c>
      <c r="L19" s="314"/>
      <c r="M19" s="171"/>
      <c r="N19" s="171"/>
      <c r="O19" s="171"/>
      <c r="P19" s="171"/>
      <c r="Q19" s="171"/>
      <c r="R19" s="171"/>
      <c r="S19" s="171"/>
      <c r="T19" s="171"/>
      <c r="U19" s="171"/>
      <c r="V19" s="171"/>
      <c r="W19" s="171"/>
      <c r="X19" s="171"/>
      <c r="Y19" s="171"/>
      <c r="Z19" s="171"/>
      <c r="AA19" s="171"/>
      <c r="AB19" s="169"/>
    </row>
    <row r="20" spans="1:28" s="145" customFormat="1" ht="61.5" customHeight="1" thickBot="1">
      <c r="A20" s="642"/>
      <c r="B20" s="45" t="s">
        <v>128</v>
      </c>
      <c r="C20" s="648" t="s">
        <v>198</v>
      </c>
      <c r="D20" s="656"/>
      <c r="E20" s="656"/>
      <c r="F20" s="656"/>
      <c r="G20" s="656"/>
      <c r="H20" s="656"/>
      <c r="I20" s="656"/>
      <c r="J20" s="657"/>
      <c r="K20" s="319"/>
      <c r="L20" s="318"/>
      <c r="M20" s="171"/>
      <c r="N20" s="171"/>
      <c r="O20" s="171"/>
      <c r="P20" s="171"/>
      <c r="Q20" s="171"/>
      <c r="R20" s="171"/>
      <c r="S20" s="171"/>
      <c r="T20" s="171"/>
      <c r="U20" s="171"/>
      <c r="V20" s="171"/>
      <c r="W20" s="171"/>
      <c r="X20" s="171"/>
      <c r="Y20" s="171"/>
      <c r="Z20" s="171"/>
      <c r="AA20" s="171"/>
      <c r="AB20" s="169"/>
    </row>
    <row r="21" spans="1:27" s="33" customFormat="1" ht="95.25" customHeight="1" thickBot="1">
      <c r="A21" s="641">
        <v>7</v>
      </c>
      <c r="B21" s="158" t="s">
        <v>214</v>
      </c>
      <c r="C21" s="320">
        <v>26666</v>
      </c>
      <c r="D21" s="321">
        <v>26666</v>
      </c>
      <c r="E21" s="322" t="s">
        <v>162</v>
      </c>
      <c r="F21" s="118" t="s">
        <v>58</v>
      </c>
      <c r="G21" s="115" t="s">
        <v>159</v>
      </c>
      <c r="H21" s="115" t="s">
        <v>160</v>
      </c>
      <c r="I21" s="115" t="s">
        <v>161</v>
      </c>
      <c r="J21" s="308" t="s">
        <v>134</v>
      </c>
      <c r="K21" s="323">
        <v>28000</v>
      </c>
      <c r="L21" s="324"/>
      <c r="M21" s="170"/>
      <c r="N21" s="170"/>
      <c r="O21" s="170"/>
      <c r="P21" s="170"/>
      <c r="Q21" s="170"/>
      <c r="R21" s="170"/>
      <c r="S21" s="170"/>
      <c r="T21" s="170"/>
      <c r="U21" s="170"/>
      <c r="V21" s="170"/>
      <c r="W21" s="170"/>
      <c r="X21" s="170"/>
      <c r="Y21" s="170"/>
      <c r="Z21" s="170"/>
      <c r="AA21" s="170"/>
    </row>
    <row r="22" spans="1:27" s="33" customFormat="1" ht="72.75" customHeight="1" thickBot="1">
      <c r="A22" s="642"/>
      <c r="B22" s="41" t="s">
        <v>128</v>
      </c>
      <c r="C22" s="650" t="s">
        <v>176</v>
      </c>
      <c r="D22" s="651"/>
      <c r="E22" s="651"/>
      <c r="F22" s="651"/>
      <c r="G22" s="651"/>
      <c r="H22" s="651"/>
      <c r="I22" s="651"/>
      <c r="J22" s="652"/>
      <c r="K22" s="326"/>
      <c r="L22" s="325"/>
      <c r="M22" s="170"/>
      <c r="N22" s="170"/>
      <c r="O22" s="170"/>
      <c r="P22" s="170"/>
      <c r="Q22" s="170"/>
      <c r="R22" s="170"/>
      <c r="S22" s="170"/>
      <c r="T22" s="170"/>
      <c r="U22" s="170"/>
      <c r="V22" s="170"/>
      <c r="W22" s="170"/>
      <c r="X22" s="170"/>
      <c r="Y22" s="170"/>
      <c r="Z22" s="170"/>
      <c r="AA22" s="170"/>
    </row>
    <row r="23" spans="1:27" ht="80.25" customHeight="1" thickBot="1">
      <c r="A23" s="641">
        <v>8</v>
      </c>
      <c r="B23" s="193" t="s">
        <v>199</v>
      </c>
      <c r="C23" s="328">
        <v>38095</v>
      </c>
      <c r="D23" s="329">
        <v>38095</v>
      </c>
      <c r="E23" s="322" t="s">
        <v>162</v>
      </c>
      <c r="F23" s="118" t="s">
        <v>58</v>
      </c>
      <c r="G23" s="115" t="s">
        <v>159</v>
      </c>
      <c r="H23" s="115" t="s">
        <v>160</v>
      </c>
      <c r="I23" s="115" t="s">
        <v>144</v>
      </c>
      <c r="J23" s="308" t="s">
        <v>134</v>
      </c>
      <c r="K23" s="327">
        <v>40000</v>
      </c>
      <c r="L23" s="306"/>
      <c r="M23" s="145"/>
      <c r="N23" s="145"/>
      <c r="O23" s="145"/>
      <c r="P23" s="145"/>
      <c r="Q23" s="145"/>
      <c r="R23" s="145"/>
      <c r="S23" s="145"/>
      <c r="T23" s="145"/>
      <c r="U23" s="145"/>
      <c r="V23" s="145"/>
      <c r="W23" s="145"/>
      <c r="X23" s="145"/>
      <c r="Y23" s="145"/>
      <c r="Z23" s="145"/>
      <c r="AA23" s="145"/>
    </row>
    <row r="24" spans="1:27" ht="63" customHeight="1" thickBot="1">
      <c r="A24" s="642"/>
      <c r="B24" s="41" t="s">
        <v>128</v>
      </c>
      <c r="C24" s="647" t="s">
        <v>177</v>
      </c>
      <c r="D24" s="648"/>
      <c r="E24" s="648"/>
      <c r="F24" s="648"/>
      <c r="G24" s="648"/>
      <c r="H24" s="648"/>
      <c r="I24" s="648"/>
      <c r="J24" s="649"/>
      <c r="K24" s="162"/>
      <c r="L24" s="145"/>
      <c r="M24" s="145"/>
      <c r="N24" s="145"/>
      <c r="O24" s="145"/>
      <c r="P24" s="145"/>
      <c r="Q24" s="145"/>
      <c r="R24" s="145"/>
      <c r="S24" s="145"/>
      <c r="T24" s="145"/>
      <c r="U24" s="145"/>
      <c r="V24" s="145"/>
      <c r="W24" s="145"/>
      <c r="X24" s="145"/>
      <c r="Y24" s="145"/>
      <c r="Z24" s="145"/>
      <c r="AA24" s="145"/>
    </row>
    <row r="25" spans="1:27" ht="25.5" customHeight="1" thickBot="1">
      <c r="A25" s="156"/>
      <c r="B25" s="338" t="s">
        <v>0</v>
      </c>
      <c r="C25" s="330">
        <f>SUM(C26+C28+C30+C32+C34+C36+C38+C40+C42+C44+C46+C52+C56+C58+C60+C50+C54+C48+C62)</f>
        <v>1622861</v>
      </c>
      <c r="D25" s="330">
        <f>SUM(D26+D28+D30+D32+D34+D36+D38+D40+D42+D44+D46+D52+D56+D58+D60+D50+D54+D48+D62)</f>
        <v>1622861</v>
      </c>
      <c r="E25" s="336"/>
      <c r="F25" s="334"/>
      <c r="G25" s="333"/>
      <c r="H25" s="331"/>
      <c r="I25" s="331"/>
      <c r="J25" s="332"/>
      <c r="K25" s="330">
        <f>SUM(K26+K28+K30+K32+K34+K36+K38+K40+K42+K44+K46+K52+K56+K58+K60+K50+K54+K48+K62)</f>
        <v>1938350</v>
      </c>
      <c r="L25" s="145"/>
      <c r="M25" s="145"/>
      <c r="N25" s="145"/>
      <c r="O25" s="145"/>
      <c r="P25" s="145"/>
      <c r="Q25" s="145"/>
      <c r="R25" s="145"/>
      <c r="S25" s="145"/>
      <c r="T25" s="145"/>
      <c r="U25" s="145"/>
      <c r="V25" s="145"/>
      <c r="W25" s="145"/>
      <c r="X25" s="145"/>
      <c r="Y25" s="145"/>
      <c r="Z25" s="145"/>
      <c r="AA25" s="145"/>
    </row>
    <row r="26" spans="1:27" ht="91.5" customHeight="1" thickBot="1">
      <c r="A26" s="547" t="s">
        <v>73</v>
      </c>
      <c r="B26" s="340" t="s">
        <v>241</v>
      </c>
      <c r="C26" s="143">
        <v>66666</v>
      </c>
      <c r="D26" s="337">
        <v>66666</v>
      </c>
      <c r="E26" s="119" t="s">
        <v>265</v>
      </c>
      <c r="F26" s="335" t="s">
        <v>58</v>
      </c>
      <c r="G26" s="115" t="s">
        <v>8</v>
      </c>
      <c r="H26" s="129" t="s">
        <v>179</v>
      </c>
      <c r="I26" s="129" t="s">
        <v>138</v>
      </c>
      <c r="J26" s="308" t="s">
        <v>134</v>
      </c>
      <c r="K26" s="339">
        <v>80000</v>
      </c>
      <c r="L26" s="306"/>
      <c r="M26" s="145"/>
      <c r="N26" s="145"/>
      <c r="O26" s="145"/>
      <c r="P26" s="145"/>
      <c r="Q26" s="145"/>
      <c r="R26" s="145"/>
      <c r="S26" s="145"/>
      <c r="T26" s="145"/>
      <c r="U26" s="145"/>
      <c r="V26" s="145"/>
      <c r="W26" s="145"/>
      <c r="X26" s="145"/>
      <c r="Y26" s="145"/>
      <c r="Z26" s="145"/>
      <c r="AA26" s="145"/>
    </row>
    <row r="27" spans="1:27" ht="90" customHeight="1" thickBot="1">
      <c r="A27" s="548"/>
      <c r="B27" s="41" t="s">
        <v>128</v>
      </c>
      <c r="C27" s="615" t="s">
        <v>178</v>
      </c>
      <c r="D27" s="616"/>
      <c r="E27" s="616"/>
      <c r="F27" s="616"/>
      <c r="G27" s="616"/>
      <c r="H27" s="616"/>
      <c r="I27" s="616"/>
      <c r="J27" s="617"/>
      <c r="K27" s="163"/>
      <c r="L27" s="306"/>
      <c r="M27" s="145"/>
      <c r="N27" s="145"/>
      <c r="O27" s="145"/>
      <c r="P27" s="145"/>
      <c r="Q27" s="145"/>
      <c r="R27" s="145"/>
      <c r="S27" s="145"/>
      <c r="T27" s="145"/>
      <c r="U27" s="145"/>
      <c r="V27" s="145"/>
      <c r="W27" s="145"/>
      <c r="X27" s="145"/>
      <c r="Y27" s="145"/>
      <c r="Z27" s="145"/>
      <c r="AA27" s="145"/>
    </row>
    <row r="28" spans="1:27" ht="168.75" customHeight="1" thickBot="1">
      <c r="A28" s="547">
        <v>2</v>
      </c>
      <c r="B28" s="120" t="s">
        <v>335</v>
      </c>
      <c r="C28" s="142">
        <v>41666</v>
      </c>
      <c r="D28" s="142">
        <v>41666</v>
      </c>
      <c r="E28" s="123" t="s">
        <v>148</v>
      </c>
      <c r="F28" s="121" t="s">
        <v>58</v>
      </c>
      <c r="G28" s="122" t="s">
        <v>180</v>
      </c>
      <c r="H28" s="122" t="s">
        <v>179</v>
      </c>
      <c r="I28" s="122" t="s">
        <v>138</v>
      </c>
      <c r="J28" s="316" t="s">
        <v>134</v>
      </c>
      <c r="K28" s="261">
        <v>50000</v>
      </c>
      <c r="L28" s="306"/>
      <c r="M28" s="145"/>
      <c r="N28" s="145"/>
      <c r="O28" s="145"/>
      <c r="P28" s="145"/>
      <c r="Q28" s="145"/>
      <c r="R28" s="145"/>
      <c r="S28" s="145"/>
      <c r="T28" s="145"/>
      <c r="U28" s="145"/>
      <c r="V28" s="145"/>
      <c r="W28" s="145"/>
      <c r="X28" s="145"/>
      <c r="Y28" s="145"/>
      <c r="Z28" s="145"/>
      <c r="AA28" s="145"/>
    </row>
    <row r="29" spans="1:27" ht="60" customHeight="1" thickBot="1">
      <c r="A29" s="548"/>
      <c r="B29" s="41" t="s">
        <v>128</v>
      </c>
      <c r="C29" s="615" t="s">
        <v>336</v>
      </c>
      <c r="D29" s="616"/>
      <c r="E29" s="616"/>
      <c r="F29" s="616"/>
      <c r="G29" s="616"/>
      <c r="H29" s="616"/>
      <c r="I29" s="616"/>
      <c r="J29" s="617"/>
      <c r="K29" s="164"/>
      <c r="L29" s="306"/>
      <c r="M29" s="145"/>
      <c r="N29" s="145"/>
      <c r="O29" s="145"/>
      <c r="P29" s="145"/>
      <c r="Q29" s="145"/>
      <c r="R29" s="145"/>
      <c r="S29" s="145"/>
      <c r="T29" s="145"/>
      <c r="U29" s="145"/>
      <c r="V29" s="145"/>
      <c r="W29" s="145"/>
      <c r="X29" s="145"/>
      <c r="Y29" s="145"/>
      <c r="Z29" s="145"/>
      <c r="AA29" s="145"/>
    </row>
    <row r="30" spans="1:27" ht="170.25" customHeight="1" thickBot="1">
      <c r="A30" s="547">
        <v>3</v>
      </c>
      <c r="B30" s="503" t="s">
        <v>337</v>
      </c>
      <c r="C30" s="344">
        <v>90909</v>
      </c>
      <c r="D30" s="341">
        <v>90909</v>
      </c>
      <c r="E30" s="117" t="s">
        <v>149</v>
      </c>
      <c r="F30" s="116" t="s">
        <v>58</v>
      </c>
      <c r="G30" s="117" t="s">
        <v>8</v>
      </c>
      <c r="H30" s="280" t="s">
        <v>224</v>
      </c>
      <c r="I30" s="117" t="s">
        <v>138</v>
      </c>
      <c r="J30" s="342" t="s">
        <v>221</v>
      </c>
      <c r="K30" s="343">
        <v>100000</v>
      </c>
      <c r="L30" s="169"/>
      <c r="M30" s="145"/>
      <c r="N30" s="145"/>
      <c r="O30" s="145"/>
      <c r="P30" s="145"/>
      <c r="Q30" s="145"/>
      <c r="R30" s="145"/>
      <c r="S30" s="145"/>
      <c r="T30" s="145"/>
      <c r="U30" s="145"/>
      <c r="V30" s="145"/>
      <c r="W30" s="145"/>
      <c r="X30" s="145"/>
      <c r="Y30" s="145"/>
      <c r="Z30" s="145"/>
      <c r="AA30" s="145"/>
    </row>
    <row r="31" spans="1:27" ht="75" customHeight="1" thickBot="1">
      <c r="A31" s="548"/>
      <c r="B31" s="41" t="s">
        <v>128</v>
      </c>
      <c r="C31" s="615" t="s">
        <v>200</v>
      </c>
      <c r="D31" s="616"/>
      <c r="E31" s="616"/>
      <c r="F31" s="616"/>
      <c r="G31" s="616"/>
      <c r="H31" s="616"/>
      <c r="I31" s="616"/>
      <c r="J31" s="617"/>
      <c r="K31" s="42"/>
      <c r="L31" s="169"/>
      <c r="M31" s="145"/>
      <c r="N31" s="145"/>
      <c r="O31" s="145"/>
      <c r="P31" s="145"/>
      <c r="Q31" s="145"/>
      <c r="R31" s="145"/>
      <c r="S31" s="145"/>
      <c r="T31" s="145"/>
      <c r="U31" s="145"/>
      <c r="V31" s="145"/>
      <c r="W31" s="145"/>
      <c r="X31" s="145"/>
      <c r="Y31" s="145"/>
      <c r="Z31" s="145"/>
      <c r="AA31" s="145"/>
    </row>
    <row r="32" spans="1:27" ht="288.75" customHeight="1" thickBot="1">
      <c r="A32" s="547">
        <v>4</v>
      </c>
      <c r="B32" s="514" t="s">
        <v>357</v>
      </c>
      <c r="C32" s="504">
        <v>250000</v>
      </c>
      <c r="D32" s="386">
        <v>250000</v>
      </c>
      <c r="E32" s="387" t="s">
        <v>150</v>
      </c>
      <c r="F32" s="388" t="s">
        <v>58</v>
      </c>
      <c r="G32" s="187" t="s">
        <v>56</v>
      </c>
      <c r="H32" s="115" t="s">
        <v>179</v>
      </c>
      <c r="I32" s="187" t="s">
        <v>138</v>
      </c>
      <c r="J32" s="389" t="s">
        <v>134</v>
      </c>
      <c r="K32" s="203">
        <v>300000</v>
      </c>
      <c r="L32" s="306"/>
      <c r="M32" s="145"/>
      <c r="N32" s="145"/>
      <c r="O32" s="145"/>
      <c r="P32" s="145"/>
      <c r="Q32" s="145"/>
      <c r="R32" s="145"/>
      <c r="S32" s="145"/>
      <c r="T32" s="145"/>
      <c r="U32" s="145"/>
      <c r="V32" s="145"/>
      <c r="W32" s="145"/>
      <c r="X32" s="145"/>
      <c r="Y32" s="145"/>
      <c r="Z32" s="145"/>
      <c r="AA32" s="145"/>
    </row>
    <row r="33" spans="1:27" ht="30.75" customHeight="1" thickBot="1">
      <c r="A33" s="548"/>
      <c r="B33" s="111" t="s">
        <v>128</v>
      </c>
      <c r="C33" s="615" t="s">
        <v>201</v>
      </c>
      <c r="D33" s="616"/>
      <c r="E33" s="616"/>
      <c r="F33" s="616"/>
      <c r="G33" s="616"/>
      <c r="H33" s="616"/>
      <c r="I33" s="616"/>
      <c r="J33" s="617"/>
      <c r="K33" s="165"/>
      <c r="L33" s="306"/>
      <c r="M33" s="145"/>
      <c r="N33" s="145"/>
      <c r="O33" s="145"/>
      <c r="P33" s="145"/>
      <c r="Q33" s="145"/>
      <c r="R33" s="145"/>
      <c r="S33" s="145"/>
      <c r="T33" s="145"/>
      <c r="U33" s="145"/>
      <c r="V33" s="145"/>
      <c r="W33" s="145"/>
      <c r="X33" s="145"/>
      <c r="Y33" s="145"/>
      <c r="Z33" s="145"/>
      <c r="AA33" s="145"/>
    </row>
    <row r="34" spans="1:27" ht="89.25" customHeight="1" thickBot="1">
      <c r="A34" s="643">
        <v>5</v>
      </c>
      <c r="B34" s="194" t="s">
        <v>202</v>
      </c>
      <c r="C34" s="131">
        <v>25000</v>
      </c>
      <c r="D34" s="131">
        <v>25000</v>
      </c>
      <c r="E34" s="390" t="s">
        <v>181</v>
      </c>
      <c r="F34" s="391" t="s">
        <v>58</v>
      </c>
      <c r="G34" s="187" t="s">
        <v>8</v>
      </c>
      <c r="H34" s="115" t="s">
        <v>179</v>
      </c>
      <c r="I34" s="373" t="s">
        <v>138</v>
      </c>
      <c r="J34" s="316" t="s">
        <v>134</v>
      </c>
      <c r="K34" s="345">
        <v>30000</v>
      </c>
      <c r="L34" s="306"/>
      <c r="M34" s="145"/>
      <c r="N34" s="145"/>
      <c r="O34" s="145"/>
      <c r="P34" s="145"/>
      <c r="Q34" s="145"/>
      <c r="R34" s="145"/>
      <c r="S34" s="145"/>
      <c r="T34" s="145"/>
      <c r="U34" s="145"/>
      <c r="V34" s="145"/>
      <c r="W34" s="145"/>
      <c r="X34" s="145"/>
      <c r="Y34" s="145"/>
      <c r="Z34" s="145"/>
      <c r="AA34" s="145"/>
    </row>
    <row r="35" spans="1:27" ht="31.5" customHeight="1" thickBot="1">
      <c r="A35" s="644"/>
      <c r="B35" s="51" t="s">
        <v>128</v>
      </c>
      <c r="C35" s="615" t="s">
        <v>192</v>
      </c>
      <c r="D35" s="616"/>
      <c r="E35" s="616"/>
      <c r="F35" s="616"/>
      <c r="G35" s="616"/>
      <c r="H35" s="616"/>
      <c r="I35" s="616"/>
      <c r="J35" s="617"/>
      <c r="K35" s="346"/>
      <c r="L35" s="169"/>
      <c r="M35" s="145"/>
      <c r="N35" s="145"/>
      <c r="O35" s="145"/>
      <c r="P35" s="145"/>
      <c r="Q35" s="145"/>
      <c r="R35" s="145"/>
      <c r="S35" s="145"/>
      <c r="T35" s="145"/>
      <c r="U35" s="145"/>
      <c r="V35" s="145"/>
      <c r="W35" s="145"/>
      <c r="X35" s="145"/>
      <c r="Y35" s="145"/>
      <c r="Z35" s="145"/>
      <c r="AA35" s="145"/>
    </row>
    <row r="36" spans="1:27" ht="95.25" customHeight="1" thickBot="1">
      <c r="A36" s="632">
        <v>6</v>
      </c>
      <c r="B36" s="347" t="s">
        <v>225</v>
      </c>
      <c r="C36" s="348">
        <v>25000</v>
      </c>
      <c r="D36" s="131">
        <v>25000</v>
      </c>
      <c r="E36" s="390" t="s">
        <v>182</v>
      </c>
      <c r="F36" s="186" t="s">
        <v>58</v>
      </c>
      <c r="G36" s="292" t="s">
        <v>8</v>
      </c>
      <c r="H36" s="115" t="s">
        <v>179</v>
      </c>
      <c r="I36" s="115" t="s">
        <v>138</v>
      </c>
      <c r="J36" s="126" t="s">
        <v>139</v>
      </c>
      <c r="K36" s="352">
        <v>30000</v>
      </c>
      <c r="L36" s="169"/>
      <c r="M36" s="145"/>
      <c r="N36" s="145"/>
      <c r="O36" s="145"/>
      <c r="P36" s="145"/>
      <c r="Q36" s="145"/>
      <c r="R36" s="145"/>
      <c r="S36" s="145"/>
      <c r="T36" s="145"/>
      <c r="U36" s="145"/>
      <c r="V36" s="145"/>
      <c r="W36" s="145"/>
      <c r="X36" s="145"/>
      <c r="Y36" s="145"/>
      <c r="Z36" s="145"/>
      <c r="AA36" s="145"/>
    </row>
    <row r="37" spans="1:27" ht="31.5" customHeight="1" thickBot="1">
      <c r="A37" s="633"/>
      <c r="B37" s="51" t="s">
        <v>128</v>
      </c>
      <c r="C37" s="615" t="s">
        <v>192</v>
      </c>
      <c r="D37" s="616"/>
      <c r="E37" s="616"/>
      <c r="F37" s="616"/>
      <c r="G37" s="616"/>
      <c r="H37" s="616"/>
      <c r="I37" s="616"/>
      <c r="J37" s="617"/>
      <c r="K37" s="181"/>
      <c r="L37" s="169"/>
      <c r="M37" s="145"/>
      <c r="N37" s="145"/>
      <c r="O37" s="145"/>
      <c r="P37" s="145"/>
      <c r="Q37" s="145"/>
      <c r="R37" s="145"/>
      <c r="S37" s="145"/>
      <c r="T37" s="145"/>
      <c r="U37" s="145"/>
      <c r="V37" s="145"/>
      <c r="W37" s="145"/>
      <c r="X37" s="145"/>
      <c r="Y37" s="145"/>
      <c r="Z37" s="145"/>
      <c r="AA37" s="145"/>
    </row>
    <row r="38" spans="1:27" s="29" customFormat="1" ht="174.75" customHeight="1" thickBot="1">
      <c r="A38" s="543">
        <v>7</v>
      </c>
      <c r="B38" s="349" t="s">
        <v>338</v>
      </c>
      <c r="C38" s="392">
        <v>46458</v>
      </c>
      <c r="D38" s="386">
        <v>46458</v>
      </c>
      <c r="E38" s="393" t="s">
        <v>183</v>
      </c>
      <c r="F38" s="274" t="s">
        <v>58</v>
      </c>
      <c r="G38" s="275" t="s">
        <v>161</v>
      </c>
      <c r="H38" s="275" t="s">
        <v>161</v>
      </c>
      <c r="I38" s="394" t="s">
        <v>300</v>
      </c>
      <c r="J38" s="483" t="s">
        <v>301</v>
      </c>
      <c r="K38" s="203">
        <v>55750</v>
      </c>
      <c r="L38" s="350"/>
      <c r="M38" s="196"/>
      <c r="N38" s="196"/>
      <c r="O38" s="196"/>
      <c r="P38" s="196"/>
      <c r="Q38" s="196"/>
      <c r="R38" s="196"/>
      <c r="S38" s="196"/>
      <c r="T38" s="196"/>
      <c r="U38" s="196"/>
      <c r="V38" s="196"/>
      <c r="W38" s="196"/>
      <c r="X38" s="196"/>
      <c r="Y38" s="196"/>
      <c r="Z38" s="196"/>
      <c r="AA38" s="196"/>
    </row>
    <row r="39" spans="1:27" ht="48.75" customHeight="1" thickBot="1">
      <c r="A39" s="544"/>
      <c r="B39" s="124" t="s">
        <v>128</v>
      </c>
      <c r="C39" s="559" t="s">
        <v>302</v>
      </c>
      <c r="D39" s="560"/>
      <c r="E39" s="560"/>
      <c r="F39" s="560"/>
      <c r="G39" s="560"/>
      <c r="H39" s="560"/>
      <c r="I39" s="560"/>
      <c r="J39" s="561"/>
      <c r="K39" s="181"/>
      <c r="L39" s="351"/>
      <c r="M39" s="195"/>
      <c r="N39" s="195"/>
      <c r="O39" s="195"/>
      <c r="P39" s="195"/>
      <c r="Q39" s="195"/>
      <c r="R39" s="195"/>
      <c r="S39" s="195"/>
      <c r="T39" s="195"/>
      <c r="U39" s="195"/>
      <c r="V39" s="195"/>
      <c r="W39" s="195"/>
      <c r="X39" s="195"/>
      <c r="Y39" s="195"/>
      <c r="Z39" s="195"/>
      <c r="AA39" s="195"/>
    </row>
    <row r="40" spans="1:27" s="29" customFormat="1" ht="144" customHeight="1" thickBot="1">
      <c r="A40" s="281">
        <v>8</v>
      </c>
      <c r="B40" s="349" t="s">
        <v>374</v>
      </c>
      <c r="C40" s="484">
        <v>166666</v>
      </c>
      <c r="D40" s="485">
        <v>166666</v>
      </c>
      <c r="E40" s="393" t="s">
        <v>183</v>
      </c>
      <c r="F40" s="274" t="s">
        <v>58</v>
      </c>
      <c r="G40" s="275" t="s">
        <v>161</v>
      </c>
      <c r="H40" s="275" t="s">
        <v>161</v>
      </c>
      <c r="I40" s="394" t="s">
        <v>300</v>
      </c>
      <c r="J40" s="486" t="s">
        <v>301</v>
      </c>
      <c r="K40" s="203">
        <v>200000</v>
      </c>
      <c r="L40" s="350"/>
      <c r="M40" s="196"/>
      <c r="N40" s="196"/>
      <c r="O40" s="196"/>
      <c r="P40" s="196"/>
      <c r="Q40" s="196"/>
      <c r="R40" s="196"/>
      <c r="S40" s="196"/>
      <c r="T40" s="196"/>
      <c r="U40" s="196"/>
      <c r="V40" s="196"/>
      <c r="W40" s="196"/>
      <c r="X40" s="196"/>
      <c r="Y40" s="196"/>
      <c r="Z40" s="196"/>
      <c r="AA40" s="196"/>
    </row>
    <row r="41" spans="1:27" ht="50.25" customHeight="1" thickBot="1">
      <c r="A41" s="449"/>
      <c r="B41" s="124" t="s">
        <v>128</v>
      </c>
      <c r="C41" s="559" t="s">
        <v>203</v>
      </c>
      <c r="D41" s="560"/>
      <c r="E41" s="560"/>
      <c r="F41" s="560"/>
      <c r="G41" s="560"/>
      <c r="H41" s="560"/>
      <c r="I41" s="560"/>
      <c r="J41" s="561"/>
      <c r="K41" s="181"/>
      <c r="L41" s="351"/>
      <c r="M41" s="195"/>
      <c r="N41" s="195"/>
      <c r="O41" s="195"/>
      <c r="P41" s="195"/>
      <c r="Q41" s="195"/>
      <c r="R41" s="195"/>
      <c r="S41" s="195"/>
      <c r="T41" s="195"/>
      <c r="U41" s="195"/>
      <c r="V41" s="195"/>
      <c r="W41" s="195"/>
      <c r="X41" s="195"/>
      <c r="Y41" s="195"/>
      <c r="Z41" s="195"/>
      <c r="AA41" s="195"/>
    </row>
    <row r="42" spans="1:27" s="29" customFormat="1" ht="144" customHeight="1" thickBot="1">
      <c r="A42" s="281">
        <v>9</v>
      </c>
      <c r="B42" s="349" t="s">
        <v>346</v>
      </c>
      <c r="C42" s="484">
        <v>83333</v>
      </c>
      <c r="D42" s="485">
        <v>83333</v>
      </c>
      <c r="E42" s="393" t="s">
        <v>183</v>
      </c>
      <c r="F42" s="274" t="s">
        <v>58</v>
      </c>
      <c r="G42" s="275" t="s">
        <v>161</v>
      </c>
      <c r="H42" s="275" t="s">
        <v>161</v>
      </c>
      <c r="I42" s="394" t="s">
        <v>300</v>
      </c>
      <c r="J42" s="506" t="s">
        <v>135</v>
      </c>
      <c r="K42" s="203">
        <v>100000</v>
      </c>
      <c r="L42" s="350"/>
      <c r="M42" s="196"/>
      <c r="N42" s="196"/>
      <c r="O42" s="196"/>
      <c r="P42" s="196"/>
      <c r="Q42" s="196"/>
      <c r="R42" s="196"/>
      <c r="S42" s="196"/>
      <c r="T42" s="196"/>
      <c r="U42" s="196"/>
      <c r="V42" s="196"/>
      <c r="W42" s="196"/>
      <c r="X42" s="196"/>
      <c r="Y42" s="196"/>
      <c r="Z42" s="196"/>
      <c r="AA42" s="196"/>
    </row>
    <row r="43" spans="1:27" ht="50.25" customHeight="1" thickBot="1">
      <c r="A43" s="281"/>
      <c r="B43" s="124" t="s">
        <v>128</v>
      </c>
      <c r="C43" s="615" t="s">
        <v>347</v>
      </c>
      <c r="D43" s="616"/>
      <c r="E43" s="616"/>
      <c r="F43" s="616"/>
      <c r="G43" s="616"/>
      <c r="H43" s="616"/>
      <c r="I43" s="616"/>
      <c r="J43" s="617"/>
      <c r="K43" s="165"/>
      <c r="L43" s="507"/>
      <c r="M43" s="195"/>
      <c r="N43" s="195"/>
      <c r="O43" s="195"/>
      <c r="P43" s="195"/>
      <c r="Q43" s="195"/>
      <c r="R43" s="195"/>
      <c r="S43" s="195"/>
      <c r="T43" s="195"/>
      <c r="U43" s="195"/>
      <c r="V43" s="195"/>
      <c r="W43" s="195"/>
      <c r="X43" s="195"/>
      <c r="Y43" s="195"/>
      <c r="Z43" s="195"/>
      <c r="AA43" s="195"/>
    </row>
    <row r="44" spans="1:27" ht="80.25" customHeight="1" thickBot="1">
      <c r="A44" s="543">
        <v>10</v>
      </c>
      <c r="B44" s="505" t="s">
        <v>238</v>
      </c>
      <c r="C44" s="395">
        <v>66666</v>
      </c>
      <c r="D44" s="386">
        <v>66666</v>
      </c>
      <c r="E44" s="397" t="s">
        <v>184</v>
      </c>
      <c r="F44" s="396" t="s">
        <v>58</v>
      </c>
      <c r="G44" s="129" t="s">
        <v>8</v>
      </c>
      <c r="H44" s="129" t="s">
        <v>179</v>
      </c>
      <c r="I44" s="259" t="s">
        <v>138</v>
      </c>
      <c r="J44" s="188" t="s">
        <v>135</v>
      </c>
      <c r="K44" s="203">
        <v>80000</v>
      </c>
      <c r="L44" s="306"/>
      <c r="M44" s="145"/>
      <c r="N44" s="145"/>
      <c r="O44" s="145"/>
      <c r="P44" s="145"/>
      <c r="Q44" s="145"/>
      <c r="R44" s="145"/>
      <c r="S44" s="145"/>
      <c r="T44" s="145"/>
      <c r="U44" s="145"/>
      <c r="V44" s="145"/>
      <c r="W44" s="145"/>
      <c r="X44" s="145"/>
      <c r="Y44" s="145"/>
      <c r="Z44" s="145"/>
      <c r="AA44" s="145"/>
    </row>
    <row r="45" spans="1:27" ht="46.5" customHeight="1" thickBot="1">
      <c r="A45" s="631"/>
      <c r="B45" s="180" t="s">
        <v>128</v>
      </c>
      <c r="C45" s="615" t="s">
        <v>151</v>
      </c>
      <c r="D45" s="616"/>
      <c r="E45" s="616"/>
      <c r="F45" s="616"/>
      <c r="G45" s="616"/>
      <c r="H45" s="616"/>
      <c r="I45" s="616"/>
      <c r="J45" s="617"/>
      <c r="K45" s="128"/>
      <c r="L45" s="145"/>
      <c r="M45" s="145"/>
      <c r="N45" s="145"/>
      <c r="O45" s="145"/>
      <c r="P45" s="145"/>
      <c r="Q45" s="145"/>
      <c r="R45" s="145"/>
      <c r="S45" s="145"/>
      <c r="T45" s="145"/>
      <c r="U45" s="145"/>
      <c r="V45" s="145"/>
      <c r="W45" s="145"/>
      <c r="X45" s="145"/>
      <c r="Y45" s="145"/>
      <c r="Z45" s="145"/>
      <c r="AA45" s="145"/>
    </row>
    <row r="46" spans="1:27" ht="409.5" customHeight="1" thickBot="1">
      <c r="A46" s="543">
        <v>11</v>
      </c>
      <c r="B46" s="439" t="s">
        <v>376</v>
      </c>
      <c r="C46" s="437">
        <v>229166</v>
      </c>
      <c r="D46" s="436">
        <v>229166</v>
      </c>
      <c r="E46" s="435" t="s">
        <v>121</v>
      </c>
      <c r="F46" s="335" t="s">
        <v>58</v>
      </c>
      <c r="G46" s="127" t="s">
        <v>180</v>
      </c>
      <c r="H46" s="438" t="s">
        <v>179</v>
      </c>
      <c r="I46" s="438" t="s">
        <v>138</v>
      </c>
      <c r="J46" s="353" t="s">
        <v>140</v>
      </c>
      <c r="K46" s="434">
        <v>275000</v>
      </c>
      <c r="L46" s="169"/>
      <c r="M46" s="264"/>
      <c r="N46" s="145"/>
      <c r="O46" s="145"/>
      <c r="P46" s="145"/>
      <c r="Q46" s="145"/>
      <c r="R46" s="145"/>
      <c r="S46" s="145"/>
      <c r="T46" s="145"/>
      <c r="U46" s="145"/>
      <c r="V46" s="145"/>
      <c r="W46" s="145"/>
      <c r="X46" s="145"/>
      <c r="Y46" s="145"/>
      <c r="Z46" s="145"/>
      <c r="AA46" s="145"/>
    </row>
    <row r="47" spans="1:27" ht="33.75" customHeight="1" thickBot="1">
      <c r="A47" s="544"/>
      <c r="B47" s="111" t="s">
        <v>128</v>
      </c>
      <c r="C47" s="559" t="s">
        <v>141</v>
      </c>
      <c r="D47" s="560"/>
      <c r="E47" s="560"/>
      <c r="F47" s="560"/>
      <c r="G47" s="560"/>
      <c r="H47" s="560"/>
      <c r="I47" s="560"/>
      <c r="J47" s="561"/>
      <c r="K47" s="181"/>
      <c r="L47" s="169"/>
      <c r="M47" s="145"/>
      <c r="N47" s="145"/>
      <c r="O47" s="145"/>
      <c r="P47" s="145"/>
      <c r="Q47" s="145"/>
      <c r="R47" s="145"/>
      <c r="S47" s="145"/>
      <c r="T47" s="145"/>
      <c r="U47" s="145"/>
      <c r="V47" s="145"/>
      <c r="W47" s="145"/>
      <c r="X47" s="145"/>
      <c r="Y47" s="145"/>
      <c r="Z47" s="145"/>
      <c r="AA47" s="145"/>
    </row>
    <row r="48" spans="1:27" ht="132" customHeight="1" thickBot="1">
      <c r="A48" s="281">
        <v>12</v>
      </c>
      <c r="B48" s="197" t="s">
        <v>388</v>
      </c>
      <c r="C48" s="398">
        <v>50000</v>
      </c>
      <c r="D48" s="399">
        <v>50000</v>
      </c>
      <c r="E48" s="400" t="s">
        <v>373</v>
      </c>
      <c r="F48" s="186" t="s">
        <v>58</v>
      </c>
      <c r="G48" s="198" t="s">
        <v>372</v>
      </c>
      <c r="H48" s="127" t="s">
        <v>160</v>
      </c>
      <c r="I48" s="401" t="s">
        <v>272</v>
      </c>
      <c r="J48" s="483" t="s">
        <v>381</v>
      </c>
      <c r="K48" s="265">
        <v>60000</v>
      </c>
      <c r="L48" s="306"/>
      <c r="M48" s="145"/>
      <c r="N48" s="145"/>
      <c r="O48" s="145"/>
      <c r="P48" s="145"/>
      <c r="Q48" s="145"/>
      <c r="R48" s="145"/>
      <c r="S48" s="145"/>
      <c r="T48" s="145"/>
      <c r="U48" s="145"/>
      <c r="V48" s="145"/>
      <c r="W48" s="145"/>
      <c r="X48" s="145"/>
      <c r="Y48" s="145"/>
      <c r="Z48" s="145"/>
      <c r="AA48" s="145"/>
    </row>
    <row r="49" spans="1:27" ht="33.75" customHeight="1" thickBot="1">
      <c r="A49" s="281"/>
      <c r="B49" s="111" t="s">
        <v>128</v>
      </c>
      <c r="C49" s="559" t="s">
        <v>141</v>
      </c>
      <c r="D49" s="560"/>
      <c r="E49" s="560"/>
      <c r="F49" s="560"/>
      <c r="G49" s="560"/>
      <c r="H49" s="560"/>
      <c r="I49" s="560"/>
      <c r="J49" s="561"/>
      <c r="K49" s="181"/>
      <c r="L49" s="169"/>
      <c r="M49" s="145"/>
      <c r="N49" s="145"/>
      <c r="O49" s="145"/>
      <c r="P49" s="145"/>
      <c r="Q49" s="145"/>
      <c r="R49" s="145"/>
      <c r="S49" s="145"/>
      <c r="T49" s="145"/>
      <c r="U49" s="145"/>
      <c r="V49" s="145"/>
      <c r="W49" s="145"/>
      <c r="X49" s="145"/>
      <c r="Y49" s="145"/>
      <c r="Z49" s="145"/>
      <c r="AA49" s="145"/>
    </row>
    <row r="50" spans="1:27" ht="132" customHeight="1" thickBot="1">
      <c r="A50" s="520">
        <v>13</v>
      </c>
      <c r="B50" s="197" t="s">
        <v>371</v>
      </c>
      <c r="C50" s="398">
        <v>33333</v>
      </c>
      <c r="D50" s="399">
        <v>33333</v>
      </c>
      <c r="E50" s="400" t="s">
        <v>373</v>
      </c>
      <c r="F50" s="186" t="s">
        <v>58</v>
      </c>
      <c r="G50" s="198" t="s">
        <v>372</v>
      </c>
      <c r="H50" s="127" t="s">
        <v>160</v>
      </c>
      <c r="I50" s="401" t="s">
        <v>272</v>
      </c>
      <c r="J50" s="483" t="s">
        <v>301</v>
      </c>
      <c r="K50" s="265">
        <v>40000</v>
      </c>
      <c r="L50" s="306"/>
      <c r="M50" s="145"/>
      <c r="N50" s="145"/>
      <c r="O50" s="145"/>
      <c r="P50" s="145"/>
      <c r="Q50" s="145"/>
      <c r="R50" s="145"/>
      <c r="S50" s="145"/>
      <c r="T50" s="145"/>
      <c r="U50" s="145"/>
      <c r="V50" s="145"/>
      <c r="W50" s="145"/>
      <c r="X50" s="145"/>
      <c r="Y50" s="145"/>
      <c r="Z50" s="145"/>
      <c r="AA50" s="145"/>
    </row>
    <row r="51" spans="1:27" ht="33.75" customHeight="1" thickBot="1">
      <c r="A51" s="281"/>
      <c r="B51" s="111" t="s">
        <v>128</v>
      </c>
      <c r="C51" s="559" t="s">
        <v>141</v>
      </c>
      <c r="D51" s="560"/>
      <c r="E51" s="560"/>
      <c r="F51" s="560"/>
      <c r="G51" s="560"/>
      <c r="H51" s="560"/>
      <c r="I51" s="560"/>
      <c r="J51" s="561"/>
      <c r="K51" s="181"/>
      <c r="L51" s="169"/>
      <c r="M51" s="145"/>
      <c r="N51" s="145"/>
      <c r="O51" s="145"/>
      <c r="P51" s="145"/>
      <c r="Q51" s="145"/>
      <c r="R51" s="145"/>
      <c r="S51" s="145"/>
      <c r="T51" s="145"/>
      <c r="U51" s="145"/>
      <c r="V51" s="145"/>
      <c r="W51" s="145"/>
      <c r="X51" s="145"/>
      <c r="Y51" s="145"/>
      <c r="Z51" s="145"/>
      <c r="AA51" s="145"/>
    </row>
    <row r="52" spans="1:27" ht="99.75" customHeight="1" thickBot="1">
      <c r="A52" s="543">
        <v>14</v>
      </c>
      <c r="B52" s="197" t="s">
        <v>239</v>
      </c>
      <c r="C52" s="398">
        <v>125000</v>
      </c>
      <c r="D52" s="399">
        <v>125000</v>
      </c>
      <c r="E52" s="400" t="s">
        <v>132</v>
      </c>
      <c r="F52" s="186" t="s">
        <v>58</v>
      </c>
      <c r="G52" s="198" t="s">
        <v>180</v>
      </c>
      <c r="H52" s="127" t="s">
        <v>179</v>
      </c>
      <c r="I52" s="401" t="s">
        <v>138</v>
      </c>
      <c r="J52" s="188" t="s">
        <v>135</v>
      </c>
      <c r="K52" s="265">
        <v>150000</v>
      </c>
      <c r="L52" s="145"/>
      <c r="M52" s="145"/>
      <c r="N52" s="145"/>
      <c r="O52" s="145"/>
      <c r="P52" s="145"/>
      <c r="Q52" s="145"/>
      <c r="R52" s="145"/>
      <c r="S52" s="145"/>
      <c r="T52" s="145"/>
      <c r="U52" s="145"/>
      <c r="V52" s="145"/>
      <c r="W52" s="145"/>
      <c r="X52" s="145"/>
      <c r="Y52" s="145"/>
      <c r="Z52" s="145"/>
      <c r="AA52" s="145"/>
    </row>
    <row r="53" spans="1:27" ht="34.5" customHeight="1" thickBot="1">
      <c r="A53" s="544"/>
      <c r="B53" s="111" t="s">
        <v>128</v>
      </c>
      <c r="C53" s="559" t="s">
        <v>133</v>
      </c>
      <c r="D53" s="560"/>
      <c r="E53" s="560"/>
      <c r="F53" s="560"/>
      <c r="G53" s="560"/>
      <c r="H53" s="560"/>
      <c r="I53" s="560"/>
      <c r="J53" s="561"/>
      <c r="K53" s="181"/>
      <c r="L53" s="169"/>
      <c r="M53" s="145"/>
      <c r="N53" s="145"/>
      <c r="O53" s="145"/>
      <c r="P53" s="145"/>
      <c r="Q53" s="145"/>
      <c r="R53" s="145"/>
      <c r="S53" s="145"/>
      <c r="T53" s="145"/>
      <c r="U53" s="145"/>
      <c r="V53" s="145"/>
      <c r="W53" s="145"/>
      <c r="X53" s="145"/>
      <c r="Y53" s="145"/>
      <c r="Z53" s="145"/>
      <c r="AA53" s="145"/>
    </row>
    <row r="54" spans="1:27" ht="156" customHeight="1" thickBot="1">
      <c r="A54" s="281">
        <v>15</v>
      </c>
      <c r="B54" s="197" t="s">
        <v>375</v>
      </c>
      <c r="C54" s="398">
        <v>100000</v>
      </c>
      <c r="D54" s="399">
        <v>100000</v>
      </c>
      <c r="E54" s="400" t="s">
        <v>132</v>
      </c>
      <c r="F54" s="186" t="s">
        <v>58</v>
      </c>
      <c r="G54" s="198" t="s">
        <v>372</v>
      </c>
      <c r="H54" s="127" t="s">
        <v>372</v>
      </c>
      <c r="I54" s="401" t="s">
        <v>272</v>
      </c>
      <c r="J54" s="483" t="s">
        <v>301</v>
      </c>
      <c r="K54" s="265">
        <v>120000</v>
      </c>
      <c r="L54" s="145"/>
      <c r="M54" s="145"/>
      <c r="N54" s="145"/>
      <c r="O54" s="145"/>
      <c r="P54" s="145"/>
      <c r="Q54" s="145"/>
      <c r="R54" s="145"/>
      <c r="S54" s="145"/>
      <c r="T54" s="145"/>
      <c r="U54" s="145"/>
      <c r="V54" s="145"/>
      <c r="W54" s="145"/>
      <c r="X54" s="145"/>
      <c r="Y54" s="145"/>
      <c r="Z54" s="145"/>
      <c r="AA54" s="145"/>
    </row>
    <row r="55" spans="1:27" ht="34.5" customHeight="1" thickBot="1">
      <c r="A55" s="281"/>
      <c r="B55" s="111" t="s">
        <v>128</v>
      </c>
      <c r="C55" s="559" t="s">
        <v>133</v>
      </c>
      <c r="D55" s="560"/>
      <c r="E55" s="560"/>
      <c r="F55" s="560"/>
      <c r="G55" s="560"/>
      <c r="H55" s="560"/>
      <c r="I55" s="560"/>
      <c r="J55" s="561"/>
      <c r="K55" s="181"/>
      <c r="L55" s="169"/>
      <c r="M55" s="145"/>
      <c r="N55" s="145"/>
      <c r="O55" s="145"/>
      <c r="P55" s="145"/>
      <c r="Q55" s="145"/>
      <c r="R55" s="145"/>
      <c r="S55" s="145"/>
      <c r="T55" s="145"/>
      <c r="U55" s="145"/>
      <c r="V55" s="145"/>
      <c r="W55" s="145"/>
      <c r="X55" s="145"/>
      <c r="Y55" s="145"/>
      <c r="Z55" s="145"/>
      <c r="AA55" s="145"/>
    </row>
    <row r="56" spans="1:27" ht="96" customHeight="1" thickBot="1">
      <c r="A56" s="543">
        <v>16</v>
      </c>
      <c r="B56" s="197" t="s">
        <v>380</v>
      </c>
      <c r="C56" s="348">
        <v>58333</v>
      </c>
      <c r="D56" s="130">
        <v>58333</v>
      </c>
      <c r="E56" s="353" t="s">
        <v>186</v>
      </c>
      <c r="F56" s="186" t="s">
        <v>58</v>
      </c>
      <c r="G56" s="198" t="s">
        <v>366</v>
      </c>
      <c r="H56" s="127" t="s">
        <v>56</v>
      </c>
      <c r="I56" s="187" t="s">
        <v>367</v>
      </c>
      <c r="J56" s="160" t="s">
        <v>135</v>
      </c>
      <c r="K56" s="261">
        <v>70000</v>
      </c>
      <c r="L56" s="306"/>
      <c r="M56" s="145"/>
      <c r="N56" s="145"/>
      <c r="O56" s="145"/>
      <c r="P56" s="145"/>
      <c r="Q56" s="145"/>
      <c r="R56" s="145"/>
      <c r="S56" s="145"/>
      <c r="T56" s="145"/>
      <c r="U56" s="145"/>
      <c r="V56" s="145"/>
      <c r="W56" s="145"/>
      <c r="X56" s="145"/>
      <c r="Y56" s="145"/>
      <c r="Z56" s="145"/>
      <c r="AA56" s="145"/>
    </row>
    <row r="57" spans="1:27" ht="33.75" customHeight="1" thickBot="1">
      <c r="A57" s="544"/>
      <c r="B57" s="111" t="s">
        <v>128</v>
      </c>
      <c r="C57" s="673" t="s">
        <v>185</v>
      </c>
      <c r="D57" s="674"/>
      <c r="E57" s="674"/>
      <c r="F57" s="674"/>
      <c r="G57" s="674"/>
      <c r="H57" s="674"/>
      <c r="I57" s="674"/>
      <c r="J57" s="675"/>
      <c r="K57" s="165"/>
      <c r="L57" s="306"/>
      <c r="M57" s="145"/>
      <c r="N57" s="145"/>
      <c r="O57" s="145"/>
      <c r="P57" s="145"/>
      <c r="Q57" s="145"/>
      <c r="R57" s="145"/>
      <c r="S57" s="145"/>
      <c r="T57" s="145"/>
      <c r="U57" s="145"/>
      <c r="V57" s="145"/>
      <c r="W57" s="145"/>
      <c r="X57" s="145"/>
      <c r="Y57" s="145"/>
      <c r="Z57" s="145"/>
      <c r="AA57" s="145"/>
    </row>
    <row r="58" spans="1:27" ht="192" customHeight="1" thickBot="1">
      <c r="A58" s="449">
        <v>17</v>
      </c>
      <c r="B58" s="197" t="s">
        <v>313</v>
      </c>
      <c r="C58" s="479">
        <v>91666</v>
      </c>
      <c r="D58" s="480">
        <v>91666</v>
      </c>
      <c r="E58" s="409" t="s">
        <v>254</v>
      </c>
      <c r="F58" s="335" t="s">
        <v>58</v>
      </c>
      <c r="G58" s="419" t="s">
        <v>180</v>
      </c>
      <c r="H58" s="129" t="s">
        <v>180</v>
      </c>
      <c r="I58" s="129" t="s">
        <v>281</v>
      </c>
      <c r="J58" s="408" t="s">
        <v>135</v>
      </c>
      <c r="K58" s="261">
        <v>110000</v>
      </c>
      <c r="L58" s="306"/>
      <c r="M58" s="145"/>
      <c r="N58" s="145"/>
      <c r="O58" s="145"/>
      <c r="P58" s="145"/>
      <c r="Q58" s="145"/>
      <c r="R58" s="145"/>
      <c r="S58" s="145"/>
      <c r="T58" s="145"/>
      <c r="U58" s="145"/>
      <c r="V58" s="145"/>
      <c r="W58" s="145"/>
      <c r="X58" s="145"/>
      <c r="Y58" s="145"/>
      <c r="Z58" s="145"/>
      <c r="AA58" s="145"/>
    </row>
    <row r="59" spans="1:27" ht="33.75" customHeight="1" thickBot="1">
      <c r="A59" s="449"/>
      <c r="B59" s="111" t="s">
        <v>128</v>
      </c>
      <c r="C59" s="559" t="s">
        <v>217</v>
      </c>
      <c r="D59" s="560"/>
      <c r="E59" s="560"/>
      <c r="F59" s="560"/>
      <c r="G59" s="560"/>
      <c r="H59" s="560"/>
      <c r="I59" s="560"/>
      <c r="J59" s="561"/>
      <c r="K59" s="165"/>
      <c r="L59" s="306"/>
      <c r="M59" s="145"/>
      <c r="N59" s="145"/>
      <c r="O59" s="145"/>
      <c r="P59" s="145"/>
      <c r="Q59" s="145"/>
      <c r="R59" s="145"/>
      <c r="S59" s="145"/>
      <c r="T59" s="145"/>
      <c r="U59" s="145"/>
      <c r="V59" s="145"/>
      <c r="W59" s="145"/>
      <c r="X59" s="145"/>
      <c r="Y59" s="145"/>
      <c r="Z59" s="145"/>
      <c r="AA59" s="145"/>
    </row>
    <row r="60" spans="1:27" ht="144.75" customHeight="1" thickBot="1">
      <c r="A60" s="449">
        <v>18</v>
      </c>
      <c r="B60" s="197" t="s">
        <v>339</v>
      </c>
      <c r="C60" s="479">
        <v>31333</v>
      </c>
      <c r="D60" s="480">
        <v>31333</v>
      </c>
      <c r="E60" s="409" t="s">
        <v>254</v>
      </c>
      <c r="F60" s="335" t="s">
        <v>58</v>
      </c>
      <c r="G60" s="419" t="s">
        <v>255</v>
      </c>
      <c r="H60" s="129" t="s">
        <v>255</v>
      </c>
      <c r="I60" s="129" t="s">
        <v>255</v>
      </c>
      <c r="J60" s="408" t="s">
        <v>135</v>
      </c>
      <c r="K60" s="261">
        <v>37600</v>
      </c>
      <c r="L60" s="306"/>
      <c r="M60" s="145"/>
      <c r="N60" s="145"/>
      <c r="O60" s="145"/>
      <c r="P60" s="145"/>
      <c r="Q60" s="145"/>
      <c r="R60" s="145"/>
      <c r="S60" s="145"/>
      <c r="T60" s="145"/>
      <c r="U60" s="145"/>
      <c r="V60" s="145"/>
      <c r="W60" s="145"/>
      <c r="X60" s="145"/>
      <c r="Y60" s="145"/>
      <c r="Z60" s="145"/>
      <c r="AA60" s="145"/>
    </row>
    <row r="61" spans="1:27" ht="33.75" customHeight="1" thickBot="1">
      <c r="A61" s="449"/>
      <c r="B61" s="111" t="s">
        <v>128</v>
      </c>
      <c r="C61" s="559" t="s">
        <v>217</v>
      </c>
      <c r="D61" s="560"/>
      <c r="E61" s="560"/>
      <c r="F61" s="560"/>
      <c r="G61" s="560"/>
      <c r="H61" s="560"/>
      <c r="I61" s="560"/>
      <c r="J61" s="561"/>
      <c r="K61" s="165"/>
      <c r="L61" s="306"/>
      <c r="M61" s="145"/>
      <c r="N61" s="145"/>
      <c r="O61" s="145"/>
      <c r="P61" s="145"/>
      <c r="Q61" s="145"/>
      <c r="R61" s="145"/>
      <c r="S61" s="145"/>
      <c r="T61" s="145"/>
      <c r="U61" s="145"/>
      <c r="V61" s="145"/>
      <c r="W61" s="145"/>
      <c r="X61" s="145"/>
      <c r="Y61" s="145"/>
      <c r="Z61" s="145"/>
      <c r="AA61" s="145"/>
    </row>
    <row r="62" spans="1:27" ht="67.5" customHeight="1" thickBot="1">
      <c r="A62" s="449">
        <v>19</v>
      </c>
      <c r="B62" s="197" t="s">
        <v>385</v>
      </c>
      <c r="C62" s="479">
        <v>41666</v>
      </c>
      <c r="D62" s="480">
        <v>41666</v>
      </c>
      <c r="E62" s="185" t="s">
        <v>383</v>
      </c>
      <c r="F62" s="335" t="s">
        <v>58</v>
      </c>
      <c r="G62" s="419" t="s">
        <v>234</v>
      </c>
      <c r="H62" s="129" t="s">
        <v>234</v>
      </c>
      <c r="I62" s="129" t="s">
        <v>386</v>
      </c>
      <c r="J62" s="408" t="s">
        <v>135</v>
      </c>
      <c r="K62" s="261">
        <v>50000</v>
      </c>
      <c r="L62" s="306"/>
      <c r="M62" s="145"/>
      <c r="N62" s="145"/>
      <c r="O62" s="145"/>
      <c r="P62" s="145"/>
      <c r="Q62" s="145"/>
      <c r="R62" s="145"/>
      <c r="S62" s="145"/>
      <c r="T62" s="145"/>
      <c r="U62" s="145"/>
      <c r="V62" s="145"/>
      <c r="W62" s="145"/>
      <c r="X62" s="145"/>
      <c r="Y62" s="145"/>
      <c r="Z62" s="145"/>
      <c r="AA62" s="145"/>
    </row>
    <row r="63" spans="1:27" ht="28.5" customHeight="1" thickBot="1">
      <c r="A63" s="481"/>
      <c r="B63" s="111" t="s">
        <v>128</v>
      </c>
      <c r="C63" s="615" t="s">
        <v>125</v>
      </c>
      <c r="D63" s="616"/>
      <c r="E63" s="616"/>
      <c r="F63" s="616"/>
      <c r="G63" s="616"/>
      <c r="H63" s="616"/>
      <c r="I63" s="616"/>
      <c r="J63" s="617"/>
      <c r="K63" s="168"/>
      <c r="L63" s="306"/>
      <c r="M63" s="145"/>
      <c r="N63" s="145"/>
      <c r="O63" s="145"/>
      <c r="P63" s="145"/>
      <c r="Q63" s="145"/>
      <c r="R63" s="145"/>
      <c r="S63" s="145"/>
      <c r="T63" s="145"/>
      <c r="U63" s="145"/>
      <c r="V63" s="145"/>
      <c r="W63" s="145"/>
      <c r="X63" s="145"/>
      <c r="Y63" s="145"/>
      <c r="Z63" s="145"/>
      <c r="AA63" s="145"/>
    </row>
    <row r="64" spans="1:27" ht="20.25" customHeight="1" thickBot="1">
      <c r="A64" s="511"/>
      <c r="B64" s="100" t="s">
        <v>1</v>
      </c>
      <c r="C64" s="101">
        <f>SUM(C65+C67+C69+C71+C73+C75+C79+C85+C87+C89+C93+C95+C97+C99+C101+C103+C107+C109+C111+C113+C115+C117+C119+C121+C123+C125+C127+C91+C81+C129+C83)</f>
        <v>3587312</v>
      </c>
      <c r="D64" s="101">
        <f>SUM(D65+D67+D69+D71+D73+D75+D79+D85+D87+D89+D93+D95+D97+D99+D101+D103+D107+D109+D111+D113+D115+D117+D119+D121+D123+D125+D127+D91+D81+D129+D83)</f>
        <v>3587312</v>
      </c>
      <c r="E64" s="102"/>
      <c r="F64" s="99"/>
      <c r="G64" s="99"/>
      <c r="H64" s="103"/>
      <c r="I64" s="103"/>
      <c r="J64" s="103"/>
      <c r="K64" s="101">
        <f>SUM(K65+K67+K69+K71+K73+K75+K79+K85+K87+K89+K93+K95+K97+K99+K101+K103+K107+K109+K111+K113+K115+K117+K119+K121+K123+K125+K127+K91+K81+K129+K83)</f>
        <v>4293800</v>
      </c>
      <c r="L64" s="145"/>
      <c r="M64" s="145"/>
      <c r="N64" s="145"/>
      <c r="O64" s="145"/>
      <c r="P64" s="145"/>
      <c r="Q64" s="145"/>
      <c r="R64" s="145"/>
      <c r="S64" s="145"/>
      <c r="T64" s="145"/>
      <c r="U64" s="145"/>
      <c r="V64" s="145"/>
      <c r="W64" s="145"/>
      <c r="X64" s="145"/>
      <c r="Y64" s="145"/>
      <c r="Z64" s="145"/>
      <c r="AA64" s="145"/>
    </row>
    <row r="65" spans="1:27" ht="93" customHeight="1" thickBot="1">
      <c r="A65" s="501">
        <v>1</v>
      </c>
      <c r="B65" s="512" t="s">
        <v>355</v>
      </c>
      <c r="C65" s="376">
        <v>19166</v>
      </c>
      <c r="D65" s="402">
        <v>19166</v>
      </c>
      <c r="E65" s="403" t="s">
        <v>354</v>
      </c>
      <c r="F65" s="186" t="s">
        <v>58</v>
      </c>
      <c r="G65" s="198" t="s">
        <v>281</v>
      </c>
      <c r="H65" s="127" t="s">
        <v>191</v>
      </c>
      <c r="I65" s="401" t="s">
        <v>282</v>
      </c>
      <c r="J65" s="188" t="s">
        <v>135</v>
      </c>
      <c r="K65" s="239">
        <v>23000</v>
      </c>
      <c r="L65" s="306"/>
      <c r="M65" s="145"/>
      <c r="N65" s="145"/>
      <c r="O65" s="145"/>
      <c r="P65" s="145"/>
      <c r="Q65" s="145"/>
      <c r="R65" s="145"/>
      <c r="S65" s="145"/>
      <c r="T65" s="145"/>
      <c r="U65" s="145"/>
      <c r="V65" s="145"/>
      <c r="W65" s="145"/>
      <c r="X65" s="145"/>
      <c r="Y65" s="145"/>
      <c r="Z65" s="145"/>
      <c r="AA65" s="145"/>
    </row>
    <row r="66" spans="1:27" ht="47.25" customHeight="1" thickBot="1">
      <c r="A66" s="513"/>
      <c r="B66" s="111" t="s">
        <v>128</v>
      </c>
      <c r="C66" s="559" t="s">
        <v>356</v>
      </c>
      <c r="D66" s="560"/>
      <c r="E66" s="560"/>
      <c r="F66" s="560"/>
      <c r="G66" s="560"/>
      <c r="H66" s="560"/>
      <c r="I66" s="560"/>
      <c r="J66" s="561"/>
      <c r="K66" s="165"/>
      <c r="L66" s="306"/>
      <c r="M66" s="145"/>
      <c r="N66" s="145"/>
      <c r="O66" s="145"/>
      <c r="P66" s="145"/>
      <c r="Q66" s="145"/>
      <c r="R66" s="145"/>
      <c r="S66" s="145"/>
      <c r="T66" s="145"/>
      <c r="U66" s="145"/>
      <c r="V66" s="145"/>
      <c r="W66" s="145"/>
      <c r="X66" s="145"/>
      <c r="Y66" s="145"/>
      <c r="Z66" s="145"/>
      <c r="AA66" s="145"/>
    </row>
    <row r="67" spans="1:27" ht="127.5" customHeight="1" thickBot="1">
      <c r="A67" s="667">
        <v>2</v>
      </c>
      <c r="B67" s="512" t="s">
        <v>360</v>
      </c>
      <c r="C67" s="376">
        <v>41666</v>
      </c>
      <c r="D67" s="402">
        <v>41666</v>
      </c>
      <c r="E67" s="403" t="s">
        <v>122</v>
      </c>
      <c r="F67" s="186" t="s">
        <v>58</v>
      </c>
      <c r="G67" s="198" t="s">
        <v>173</v>
      </c>
      <c r="H67" s="127" t="s">
        <v>179</v>
      </c>
      <c r="I67" s="401" t="s">
        <v>138</v>
      </c>
      <c r="J67" s="188" t="s">
        <v>135</v>
      </c>
      <c r="K67" s="239">
        <v>50000</v>
      </c>
      <c r="L67" s="306"/>
      <c r="M67" s="145"/>
      <c r="N67" s="145"/>
      <c r="O67" s="145"/>
      <c r="P67" s="145"/>
      <c r="Q67" s="145"/>
      <c r="R67" s="145"/>
      <c r="S67" s="145"/>
      <c r="T67" s="145"/>
      <c r="U67" s="145"/>
      <c r="V67" s="145"/>
      <c r="W67" s="145"/>
      <c r="X67" s="145"/>
      <c r="Y67" s="145"/>
      <c r="Z67" s="145"/>
      <c r="AA67" s="145"/>
    </row>
    <row r="68" spans="1:27" ht="157.5" customHeight="1" thickBot="1">
      <c r="A68" s="668"/>
      <c r="B68" s="111" t="s">
        <v>128</v>
      </c>
      <c r="C68" s="680" t="s">
        <v>226</v>
      </c>
      <c r="D68" s="681"/>
      <c r="E68" s="681"/>
      <c r="F68" s="681"/>
      <c r="G68" s="681"/>
      <c r="H68" s="681"/>
      <c r="I68" s="681"/>
      <c r="J68" s="682"/>
      <c r="K68" s="181"/>
      <c r="L68" s="145"/>
      <c r="M68" s="145"/>
      <c r="N68" s="145"/>
      <c r="O68" s="145"/>
      <c r="P68" s="145"/>
      <c r="Q68" s="145"/>
      <c r="R68" s="145"/>
      <c r="S68" s="145"/>
      <c r="T68" s="145"/>
      <c r="U68" s="145"/>
      <c r="V68" s="145"/>
      <c r="W68" s="145"/>
      <c r="X68" s="145"/>
      <c r="Y68" s="145"/>
      <c r="Z68" s="145"/>
      <c r="AA68" s="145"/>
    </row>
    <row r="69" spans="1:27" ht="100.5" customHeight="1" thickBot="1">
      <c r="A69" s="667">
        <v>3</v>
      </c>
      <c r="B69" s="228" t="s">
        <v>204</v>
      </c>
      <c r="C69" s="404">
        <v>50000</v>
      </c>
      <c r="D69" s="405">
        <v>50000</v>
      </c>
      <c r="E69" s="403" t="s">
        <v>187</v>
      </c>
      <c r="F69" s="406" t="s">
        <v>58</v>
      </c>
      <c r="G69" s="198" t="s">
        <v>8</v>
      </c>
      <c r="H69" s="127" t="s">
        <v>179</v>
      </c>
      <c r="I69" s="401" t="s">
        <v>138</v>
      </c>
      <c r="J69" s="188" t="s">
        <v>135</v>
      </c>
      <c r="K69" s="231">
        <v>50000</v>
      </c>
      <c r="L69" s="169"/>
      <c r="M69" s="145"/>
      <c r="N69" s="145"/>
      <c r="O69" s="145"/>
      <c r="P69" s="145"/>
      <c r="Q69" s="145"/>
      <c r="R69" s="145"/>
      <c r="S69" s="145"/>
      <c r="T69" s="145"/>
      <c r="U69" s="145"/>
      <c r="V69" s="145"/>
      <c r="W69" s="145"/>
      <c r="X69" s="145"/>
      <c r="Y69" s="145"/>
      <c r="Z69" s="145"/>
      <c r="AA69" s="145"/>
    </row>
    <row r="70" spans="1:27" ht="118.5" customHeight="1" thickBot="1">
      <c r="A70" s="668"/>
      <c r="B70" s="111" t="s">
        <v>128</v>
      </c>
      <c r="C70" s="676" t="s">
        <v>213</v>
      </c>
      <c r="D70" s="677"/>
      <c r="E70" s="677"/>
      <c r="F70" s="677"/>
      <c r="G70" s="677"/>
      <c r="H70" s="677"/>
      <c r="I70" s="677"/>
      <c r="J70" s="678"/>
      <c r="K70" s="181"/>
      <c r="L70" s="169"/>
      <c r="M70" s="145"/>
      <c r="N70" s="145"/>
      <c r="O70" s="145"/>
      <c r="P70" s="145"/>
      <c r="Q70" s="145"/>
      <c r="R70" s="145"/>
      <c r="S70" s="145"/>
      <c r="T70" s="145"/>
      <c r="U70" s="145"/>
      <c r="V70" s="145"/>
      <c r="W70" s="145"/>
      <c r="X70" s="145"/>
      <c r="Y70" s="145"/>
      <c r="Z70" s="145"/>
      <c r="AA70" s="145"/>
    </row>
    <row r="71" spans="1:27" ht="398.25" customHeight="1" thickBot="1">
      <c r="A71" s="669">
        <v>4</v>
      </c>
      <c r="B71" s="104" t="s">
        <v>314</v>
      </c>
      <c r="C71" s="404">
        <v>375000</v>
      </c>
      <c r="D71" s="405">
        <v>375000</v>
      </c>
      <c r="E71" s="407" t="s">
        <v>188</v>
      </c>
      <c r="F71" s="291" t="s">
        <v>58</v>
      </c>
      <c r="G71" s="187" t="s">
        <v>8</v>
      </c>
      <c r="H71" s="127" t="s">
        <v>179</v>
      </c>
      <c r="I71" s="187" t="s">
        <v>138</v>
      </c>
      <c r="J71" s="375" t="s">
        <v>135</v>
      </c>
      <c r="K71" s="229">
        <v>450000</v>
      </c>
      <c r="L71" s="306"/>
      <c r="M71" s="145"/>
      <c r="N71" s="145"/>
      <c r="O71" s="145"/>
      <c r="P71" s="145"/>
      <c r="Q71" s="145"/>
      <c r="R71" s="145"/>
      <c r="S71" s="145"/>
      <c r="T71" s="145"/>
      <c r="U71" s="145"/>
      <c r="V71" s="145"/>
      <c r="W71" s="145"/>
      <c r="X71" s="145"/>
      <c r="Y71" s="145"/>
      <c r="Z71" s="145"/>
      <c r="AA71" s="145"/>
    </row>
    <row r="72" spans="1:27" ht="88.5" customHeight="1" thickBot="1">
      <c r="A72" s="638"/>
      <c r="B72" s="111" t="s">
        <v>128</v>
      </c>
      <c r="C72" s="618" t="s">
        <v>205</v>
      </c>
      <c r="D72" s="625"/>
      <c r="E72" s="625"/>
      <c r="F72" s="625"/>
      <c r="G72" s="625"/>
      <c r="H72" s="625"/>
      <c r="I72" s="625"/>
      <c r="J72" s="626"/>
      <c r="K72" s="181"/>
      <c r="L72" s="169"/>
      <c r="M72" s="145"/>
      <c r="N72" s="145"/>
      <c r="O72" s="145"/>
      <c r="P72" s="145"/>
      <c r="Q72" s="145"/>
      <c r="R72" s="145"/>
      <c r="S72" s="145"/>
      <c r="T72" s="145"/>
      <c r="U72" s="145"/>
      <c r="V72" s="145"/>
      <c r="W72" s="145"/>
      <c r="X72" s="145"/>
      <c r="Y72" s="145"/>
      <c r="Z72" s="145"/>
      <c r="AA72" s="145"/>
    </row>
    <row r="73" spans="1:27" ht="355.5" customHeight="1" thickBot="1">
      <c r="A73" s="543">
        <v>5</v>
      </c>
      <c r="B73" s="273" t="s">
        <v>364</v>
      </c>
      <c r="C73" s="475">
        <v>183333</v>
      </c>
      <c r="D73" s="476">
        <v>183333</v>
      </c>
      <c r="E73" s="185" t="s">
        <v>189</v>
      </c>
      <c r="F73" s="186" t="s">
        <v>58</v>
      </c>
      <c r="G73" s="187" t="s">
        <v>8</v>
      </c>
      <c r="H73" s="187" t="s">
        <v>179</v>
      </c>
      <c r="I73" s="187" t="s">
        <v>138</v>
      </c>
      <c r="J73" s="188" t="s">
        <v>135</v>
      </c>
      <c r="K73" s="283">
        <v>220000</v>
      </c>
      <c r="L73" s="169"/>
      <c r="M73" s="145"/>
      <c r="N73" s="145"/>
      <c r="O73" s="145"/>
      <c r="P73" s="145"/>
      <c r="Q73" s="145"/>
      <c r="R73" s="145"/>
      <c r="S73" s="145"/>
      <c r="T73" s="145"/>
      <c r="U73" s="145"/>
      <c r="V73" s="145"/>
      <c r="W73" s="145"/>
      <c r="X73" s="145"/>
      <c r="Y73" s="145"/>
      <c r="Z73" s="145"/>
      <c r="AA73" s="145"/>
    </row>
    <row r="74" spans="1:27" ht="45" customHeight="1" thickBot="1">
      <c r="A74" s="544"/>
      <c r="B74" s="111" t="s">
        <v>128</v>
      </c>
      <c r="C74" s="615" t="s">
        <v>142</v>
      </c>
      <c r="D74" s="616"/>
      <c r="E74" s="616"/>
      <c r="F74" s="616"/>
      <c r="G74" s="616"/>
      <c r="H74" s="616"/>
      <c r="I74" s="616"/>
      <c r="J74" s="617"/>
      <c r="K74" s="165"/>
      <c r="L74" s="306"/>
      <c r="M74" s="145"/>
      <c r="N74" s="145"/>
      <c r="O74" s="145"/>
      <c r="P74" s="145"/>
      <c r="Q74" s="145"/>
      <c r="R74" s="145"/>
      <c r="S74" s="145"/>
      <c r="T74" s="145"/>
      <c r="U74" s="145"/>
      <c r="V74" s="145"/>
      <c r="W74" s="145"/>
      <c r="X74" s="145"/>
      <c r="Y74" s="145"/>
      <c r="Z74" s="145"/>
      <c r="AA74" s="145"/>
    </row>
    <row r="75" spans="1:27" ht="87" customHeight="1" hidden="1" thickBot="1">
      <c r="A75" s="630">
        <v>5</v>
      </c>
      <c r="B75" s="252" t="s">
        <v>323</v>
      </c>
      <c r="C75" s="256">
        <v>0</v>
      </c>
      <c r="D75" s="131">
        <v>0</v>
      </c>
      <c r="E75" s="174" t="s">
        <v>228</v>
      </c>
      <c r="F75" s="134" t="s">
        <v>58</v>
      </c>
      <c r="G75" s="115" t="s">
        <v>8</v>
      </c>
      <c r="H75" s="275" t="s">
        <v>179</v>
      </c>
      <c r="I75" s="275" t="s">
        <v>138</v>
      </c>
      <c r="J75" s="410" t="s">
        <v>168</v>
      </c>
      <c r="K75" s="354">
        <v>0</v>
      </c>
      <c r="L75" s="306"/>
      <c r="M75" s="145"/>
      <c r="N75" s="145"/>
      <c r="O75" s="145"/>
      <c r="P75" s="145"/>
      <c r="Q75" s="145"/>
      <c r="R75" s="145"/>
      <c r="S75" s="145"/>
      <c r="T75" s="145"/>
      <c r="U75" s="145"/>
      <c r="V75" s="145"/>
      <c r="W75" s="145"/>
      <c r="X75" s="145"/>
      <c r="Y75" s="145"/>
      <c r="Z75" s="145"/>
      <c r="AA75" s="145"/>
    </row>
    <row r="76" spans="1:27" ht="58.5" customHeight="1" hidden="1" thickBot="1">
      <c r="A76" s="630"/>
      <c r="B76" s="51" t="s">
        <v>128</v>
      </c>
      <c r="C76" s="629" t="s">
        <v>340</v>
      </c>
      <c r="D76" s="560"/>
      <c r="E76" s="560"/>
      <c r="F76" s="560"/>
      <c r="G76" s="560"/>
      <c r="H76" s="560"/>
      <c r="I76" s="560"/>
      <c r="J76" s="561"/>
      <c r="K76" s="346"/>
      <c r="L76" s="169"/>
      <c r="M76" s="145"/>
      <c r="N76" s="145"/>
      <c r="O76" s="145"/>
      <c r="P76" s="145"/>
      <c r="Q76" s="145"/>
      <c r="R76" s="145"/>
      <c r="S76" s="145"/>
      <c r="T76" s="145"/>
      <c r="U76" s="145"/>
      <c r="V76" s="145"/>
      <c r="W76" s="145"/>
      <c r="X76" s="145"/>
      <c r="Y76" s="145"/>
      <c r="Z76" s="145"/>
      <c r="AA76" s="145"/>
    </row>
    <row r="77" spans="1:27" ht="163.5" customHeight="1" hidden="1" thickBot="1">
      <c r="A77" s="627">
        <v>6</v>
      </c>
      <c r="B77" s="252" t="s">
        <v>227</v>
      </c>
      <c r="C77" s="355">
        <v>0</v>
      </c>
      <c r="D77" s="131">
        <v>0</v>
      </c>
      <c r="E77" s="185" t="s">
        <v>123</v>
      </c>
      <c r="F77" s="411" t="s">
        <v>215</v>
      </c>
      <c r="G77" s="187" t="s">
        <v>116</v>
      </c>
      <c r="H77" s="132" t="s">
        <v>8</v>
      </c>
      <c r="I77" s="132" t="s">
        <v>190</v>
      </c>
      <c r="J77" s="188" t="s">
        <v>168</v>
      </c>
      <c r="K77" s="356">
        <v>0</v>
      </c>
      <c r="L77" s="306"/>
      <c r="M77" s="145"/>
      <c r="N77" s="145"/>
      <c r="O77" s="145"/>
      <c r="P77" s="145"/>
      <c r="Q77" s="145"/>
      <c r="R77" s="145"/>
      <c r="S77" s="145"/>
      <c r="T77" s="145"/>
      <c r="U77" s="145"/>
      <c r="V77" s="145"/>
      <c r="W77" s="145"/>
      <c r="X77" s="145"/>
      <c r="Y77" s="145"/>
      <c r="Z77" s="145"/>
      <c r="AA77" s="145"/>
    </row>
    <row r="78" spans="1:27" ht="60" customHeight="1" hidden="1" thickBot="1">
      <c r="A78" s="628"/>
      <c r="B78" s="51" t="s">
        <v>128</v>
      </c>
      <c r="C78" s="615" t="s">
        <v>235</v>
      </c>
      <c r="D78" s="616"/>
      <c r="E78" s="616"/>
      <c r="F78" s="616"/>
      <c r="G78" s="616"/>
      <c r="H78" s="616"/>
      <c r="I78" s="616"/>
      <c r="J78" s="617"/>
      <c r="K78" s="357"/>
      <c r="L78" s="306"/>
      <c r="M78" s="145"/>
      <c r="N78" s="145"/>
      <c r="O78" s="145"/>
      <c r="P78" s="145"/>
      <c r="Q78" s="145"/>
      <c r="R78" s="145"/>
      <c r="S78" s="145"/>
      <c r="T78" s="145"/>
      <c r="U78" s="145"/>
      <c r="V78" s="145"/>
      <c r="W78" s="145"/>
      <c r="X78" s="145"/>
      <c r="Y78" s="145"/>
      <c r="Z78" s="145"/>
      <c r="AA78" s="145"/>
    </row>
    <row r="79" spans="1:27" ht="115.5" customHeight="1" hidden="1" thickBot="1">
      <c r="A79" s="543">
        <v>7</v>
      </c>
      <c r="B79" s="172" t="s">
        <v>236</v>
      </c>
      <c r="C79" s="131">
        <v>0</v>
      </c>
      <c r="D79" s="368">
        <v>0</v>
      </c>
      <c r="E79" s="185" t="s">
        <v>123</v>
      </c>
      <c r="F79" s="412" t="s">
        <v>58</v>
      </c>
      <c r="G79" s="187" t="s">
        <v>8</v>
      </c>
      <c r="H79" s="132" t="s">
        <v>8</v>
      </c>
      <c r="I79" s="413" t="s">
        <v>190</v>
      </c>
      <c r="J79" s="188" t="s">
        <v>135</v>
      </c>
      <c r="K79" s="230">
        <v>0</v>
      </c>
      <c r="L79" s="306"/>
      <c r="M79" s="145"/>
      <c r="N79" s="145"/>
      <c r="O79" s="145"/>
      <c r="P79" s="145"/>
      <c r="Q79" s="145"/>
      <c r="R79" s="145"/>
      <c r="S79" s="145"/>
      <c r="T79" s="145"/>
      <c r="U79" s="145"/>
      <c r="V79" s="145"/>
      <c r="W79" s="145"/>
      <c r="X79" s="145"/>
      <c r="Y79" s="145"/>
      <c r="Z79" s="145"/>
      <c r="AA79" s="145"/>
    </row>
    <row r="80" spans="1:27" ht="65.25" customHeight="1" hidden="1" thickBot="1">
      <c r="A80" s="544"/>
      <c r="B80" s="51" t="s">
        <v>128</v>
      </c>
      <c r="C80" s="615" t="s">
        <v>266</v>
      </c>
      <c r="D80" s="616"/>
      <c r="E80" s="616"/>
      <c r="F80" s="616"/>
      <c r="G80" s="616"/>
      <c r="H80" s="616"/>
      <c r="I80" s="616"/>
      <c r="J80" s="617"/>
      <c r="K80" s="167"/>
      <c r="L80" s="306"/>
      <c r="M80" s="145"/>
      <c r="N80" s="145"/>
      <c r="O80" s="145"/>
      <c r="P80" s="145"/>
      <c r="Q80" s="145"/>
      <c r="R80" s="145"/>
      <c r="S80" s="145"/>
      <c r="T80" s="145"/>
      <c r="U80" s="145"/>
      <c r="V80" s="145"/>
      <c r="W80" s="145"/>
      <c r="X80" s="145"/>
      <c r="Y80" s="145"/>
      <c r="Z80" s="145"/>
      <c r="AA80" s="145"/>
    </row>
    <row r="81" spans="1:27" ht="166.5" customHeight="1" thickBot="1">
      <c r="A81" s="281">
        <v>6</v>
      </c>
      <c r="B81" s="519" t="s">
        <v>379</v>
      </c>
      <c r="C81" s="475">
        <v>250000</v>
      </c>
      <c r="D81" s="476">
        <v>250000</v>
      </c>
      <c r="E81" s="185" t="s">
        <v>189</v>
      </c>
      <c r="F81" s="186" t="s">
        <v>58</v>
      </c>
      <c r="G81" s="187" t="s">
        <v>160</v>
      </c>
      <c r="H81" s="187" t="s">
        <v>160</v>
      </c>
      <c r="I81" s="187" t="s">
        <v>272</v>
      </c>
      <c r="J81" s="188" t="s">
        <v>135</v>
      </c>
      <c r="K81" s="453">
        <v>300000</v>
      </c>
      <c r="L81" s="169"/>
      <c r="M81" s="145"/>
      <c r="N81" s="145"/>
      <c r="O81" s="145"/>
      <c r="P81" s="145"/>
      <c r="Q81" s="145"/>
      <c r="R81" s="145"/>
      <c r="S81" s="145"/>
      <c r="T81" s="145"/>
      <c r="U81" s="145"/>
      <c r="V81" s="145"/>
      <c r="W81" s="145"/>
      <c r="X81" s="145"/>
      <c r="Y81" s="145"/>
      <c r="Z81" s="145"/>
      <c r="AA81" s="145"/>
    </row>
    <row r="82" spans="1:27" ht="45" customHeight="1" thickBot="1">
      <c r="A82" s="281"/>
      <c r="B82" s="111" t="s">
        <v>128</v>
      </c>
      <c r="C82" s="615" t="s">
        <v>142</v>
      </c>
      <c r="D82" s="616"/>
      <c r="E82" s="616"/>
      <c r="F82" s="616"/>
      <c r="G82" s="616"/>
      <c r="H82" s="616"/>
      <c r="I82" s="616"/>
      <c r="J82" s="617"/>
      <c r="K82" s="165"/>
      <c r="L82" s="306"/>
      <c r="M82" s="145"/>
      <c r="N82" s="145"/>
      <c r="O82" s="145"/>
      <c r="P82" s="145"/>
      <c r="Q82" s="145"/>
      <c r="R82" s="145"/>
      <c r="S82" s="145"/>
      <c r="T82" s="145"/>
      <c r="U82" s="145"/>
      <c r="V82" s="145"/>
      <c r="W82" s="145"/>
      <c r="X82" s="145"/>
      <c r="Y82" s="145"/>
      <c r="Z82" s="145"/>
      <c r="AA82" s="145"/>
    </row>
    <row r="83" spans="1:27" ht="87.75" customHeight="1" thickBot="1">
      <c r="A83" s="543">
        <v>7</v>
      </c>
      <c r="B83" s="358" t="s">
        <v>392</v>
      </c>
      <c r="C83" s="348">
        <v>266666</v>
      </c>
      <c r="D83" s="414">
        <v>266666</v>
      </c>
      <c r="E83" s="185" t="s">
        <v>389</v>
      </c>
      <c r="F83" s="412" t="s">
        <v>58</v>
      </c>
      <c r="G83" s="187" t="s">
        <v>391</v>
      </c>
      <c r="H83" s="132" t="s">
        <v>283</v>
      </c>
      <c r="I83" s="187" t="s">
        <v>390</v>
      </c>
      <c r="J83" s="410" t="s">
        <v>135</v>
      </c>
      <c r="K83" s="231">
        <v>320000</v>
      </c>
      <c r="L83" s="169"/>
      <c r="M83" s="145"/>
      <c r="N83" s="145"/>
      <c r="O83" s="145"/>
      <c r="P83" s="145"/>
      <c r="Q83" s="145"/>
      <c r="R83" s="145"/>
      <c r="S83" s="145"/>
      <c r="T83" s="145"/>
      <c r="U83" s="145"/>
      <c r="V83" s="145"/>
      <c r="W83" s="145"/>
      <c r="X83" s="145"/>
      <c r="Y83" s="145"/>
      <c r="Z83" s="145"/>
      <c r="AA83" s="145"/>
    </row>
    <row r="84" spans="1:27" ht="61.5" customHeight="1" thickBot="1">
      <c r="A84" s="544"/>
      <c r="B84" s="51" t="s">
        <v>128</v>
      </c>
      <c r="C84" s="615" t="s">
        <v>341</v>
      </c>
      <c r="D84" s="616"/>
      <c r="E84" s="616"/>
      <c r="F84" s="616"/>
      <c r="G84" s="616"/>
      <c r="H84" s="616"/>
      <c r="I84" s="616"/>
      <c r="J84" s="617"/>
      <c r="K84" s="181"/>
      <c r="L84" s="169"/>
      <c r="M84" s="145"/>
      <c r="N84" s="145"/>
      <c r="O84" s="145"/>
      <c r="P84" s="145"/>
      <c r="Q84" s="145"/>
      <c r="R84" s="145"/>
      <c r="S84" s="145"/>
      <c r="T84" s="145"/>
      <c r="U84" s="145"/>
      <c r="V84" s="145"/>
      <c r="W84" s="145"/>
      <c r="X84" s="145"/>
      <c r="Y84" s="145"/>
      <c r="Z84" s="145"/>
      <c r="AA84" s="145"/>
    </row>
    <row r="85" spans="1:27" ht="117" customHeight="1" thickBot="1">
      <c r="A85" s="543">
        <v>8</v>
      </c>
      <c r="B85" s="358" t="s">
        <v>315</v>
      </c>
      <c r="C85" s="348">
        <v>91666</v>
      </c>
      <c r="D85" s="414">
        <v>91666</v>
      </c>
      <c r="E85" s="185" t="s">
        <v>123</v>
      </c>
      <c r="F85" s="412" t="s">
        <v>58</v>
      </c>
      <c r="G85" s="187" t="s">
        <v>8</v>
      </c>
      <c r="H85" s="132" t="s">
        <v>8</v>
      </c>
      <c r="I85" s="187" t="s">
        <v>190</v>
      </c>
      <c r="J85" s="410" t="s">
        <v>135</v>
      </c>
      <c r="K85" s="231">
        <v>110000</v>
      </c>
      <c r="L85" s="169"/>
      <c r="M85" s="145"/>
      <c r="N85" s="145"/>
      <c r="O85" s="145"/>
      <c r="P85" s="145"/>
      <c r="Q85" s="145"/>
      <c r="R85" s="145"/>
      <c r="S85" s="145"/>
      <c r="T85" s="145"/>
      <c r="U85" s="145"/>
      <c r="V85" s="145"/>
      <c r="W85" s="145"/>
      <c r="X85" s="145"/>
      <c r="Y85" s="145"/>
      <c r="Z85" s="145"/>
      <c r="AA85" s="145"/>
    </row>
    <row r="86" spans="1:27" ht="61.5" customHeight="1" thickBot="1">
      <c r="A86" s="544"/>
      <c r="B86" s="51" t="s">
        <v>128</v>
      </c>
      <c r="C86" s="615" t="s">
        <v>341</v>
      </c>
      <c r="D86" s="616"/>
      <c r="E86" s="616"/>
      <c r="F86" s="616"/>
      <c r="G86" s="616"/>
      <c r="H86" s="616"/>
      <c r="I86" s="616"/>
      <c r="J86" s="617"/>
      <c r="K86" s="181"/>
      <c r="L86" s="169"/>
      <c r="M86" s="145"/>
      <c r="N86" s="145"/>
      <c r="O86" s="145"/>
      <c r="P86" s="145"/>
      <c r="Q86" s="145"/>
      <c r="R86" s="145"/>
      <c r="S86" s="145"/>
      <c r="T86" s="145"/>
      <c r="U86" s="145"/>
      <c r="V86" s="145"/>
      <c r="W86" s="145"/>
      <c r="X86" s="145"/>
      <c r="Y86" s="145"/>
      <c r="Z86" s="145"/>
      <c r="AA86" s="145"/>
    </row>
    <row r="87" spans="1:27" ht="110.25" customHeight="1" thickBot="1">
      <c r="A87" s="621">
        <v>9</v>
      </c>
      <c r="B87" s="359" t="s">
        <v>237</v>
      </c>
      <c r="C87" s="348">
        <v>91666</v>
      </c>
      <c r="D87" s="414">
        <v>91666</v>
      </c>
      <c r="E87" s="185" t="s">
        <v>123</v>
      </c>
      <c r="F87" s="186" t="s">
        <v>58</v>
      </c>
      <c r="G87" s="187" t="s">
        <v>8</v>
      </c>
      <c r="H87" s="132" t="s">
        <v>8</v>
      </c>
      <c r="I87" s="413" t="s">
        <v>190</v>
      </c>
      <c r="J87" s="188" t="s">
        <v>135</v>
      </c>
      <c r="K87" s="360">
        <v>110000</v>
      </c>
      <c r="L87" s="169"/>
      <c r="M87" s="145"/>
      <c r="N87" s="145"/>
      <c r="O87" s="145"/>
      <c r="P87" s="145"/>
      <c r="Q87" s="145"/>
      <c r="R87" s="145"/>
      <c r="S87" s="145"/>
      <c r="T87" s="145"/>
      <c r="U87" s="145"/>
      <c r="V87" s="145"/>
      <c r="W87" s="145"/>
      <c r="X87" s="145"/>
      <c r="Y87" s="145"/>
      <c r="Z87" s="145"/>
      <c r="AA87" s="145"/>
    </row>
    <row r="88" spans="1:27" ht="90.75" customHeight="1" thickBot="1">
      <c r="A88" s="621"/>
      <c r="B88" s="111" t="s">
        <v>128</v>
      </c>
      <c r="C88" s="615" t="s">
        <v>341</v>
      </c>
      <c r="D88" s="616"/>
      <c r="E88" s="616"/>
      <c r="F88" s="616"/>
      <c r="G88" s="616"/>
      <c r="H88" s="616"/>
      <c r="I88" s="616"/>
      <c r="J88" s="617"/>
      <c r="K88" s="165"/>
      <c r="L88" s="306"/>
      <c r="M88" s="145"/>
      <c r="N88" s="145"/>
      <c r="O88" s="145"/>
      <c r="P88" s="145"/>
      <c r="Q88" s="145"/>
      <c r="R88" s="145"/>
      <c r="S88" s="145"/>
      <c r="T88" s="145"/>
      <c r="U88" s="145"/>
      <c r="V88" s="145"/>
      <c r="W88" s="145"/>
      <c r="X88" s="145"/>
      <c r="Y88" s="145"/>
      <c r="Z88" s="145"/>
      <c r="AA88" s="145"/>
    </row>
    <row r="89" spans="1:27" ht="129.75" customHeight="1" hidden="1" thickBot="1">
      <c r="A89" s="630">
        <v>10</v>
      </c>
      <c r="B89" s="252" t="s">
        <v>229</v>
      </c>
      <c r="C89" s="361">
        <v>0</v>
      </c>
      <c r="D89" s="368">
        <v>0</v>
      </c>
      <c r="E89" s="185" t="s">
        <v>123</v>
      </c>
      <c r="F89" s="411" t="s">
        <v>58</v>
      </c>
      <c r="G89" s="187" t="s">
        <v>8</v>
      </c>
      <c r="H89" s="115" t="s">
        <v>8</v>
      </c>
      <c r="I89" s="373" t="s">
        <v>190</v>
      </c>
      <c r="J89" s="188" t="s">
        <v>135</v>
      </c>
      <c r="K89" s="231">
        <v>0</v>
      </c>
      <c r="L89" s="169"/>
      <c r="M89" s="145"/>
      <c r="N89" s="145"/>
      <c r="O89" s="145"/>
      <c r="P89" s="145"/>
      <c r="Q89" s="145"/>
      <c r="R89" s="145"/>
      <c r="S89" s="145"/>
      <c r="T89" s="145"/>
      <c r="U89" s="145"/>
      <c r="V89" s="145"/>
      <c r="W89" s="145"/>
      <c r="X89" s="145"/>
      <c r="Y89" s="145"/>
      <c r="Z89" s="145"/>
      <c r="AA89" s="145"/>
    </row>
    <row r="90" spans="1:27" ht="75.75" customHeight="1" hidden="1" thickBot="1">
      <c r="A90" s="666"/>
      <c r="B90" s="51" t="s">
        <v>128</v>
      </c>
      <c r="C90" s="622" t="s">
        <v>267</v>
      </c>
      <c r="D90" s="623"/>
      <c r="E90" s="623"/>
      <c r="F90" s="623"/>
      <c r="G90" s="623"/>
      <c r="H90" s="623"/>
      <c r="I90" s="623"/>
      <c r="J90" s="624"/>
      <c r="K90" s="167"/>
      <c r="L90" s="306"/>
      <c r="M90" s="145"/>
      <c r="N90" s="145"/>
      <c r="O90" s="145"/>
      <c r="P90" s="145"/>
      <c r="Q90" s="145"/>
      <c r="R90" s="145"/>
      <c r="S90" s="145"/>
      <c r="T90" s="145"/>
      <c r="U90" s="145"/>
      <c r="V90" s="145"/>
      <c r="W90" s="145"/>
      <c r="X90" s="145"/>
      <c r="Y90" s="145"/>
      <c r="Z90" s="145"/>
      <c r="AA90" s="145"/>
    </row>
    <row r="91" spans="1:27" ht="140.25" customHeight="1" thickBot="1">
      <c r="A91" s="517">
        <v>10</v>
      </c>
      <c r="B91" s="252" t="s">
        <v>378</v>
      </c>
      <c r="C91" s="348">
        <v>58333</v>
      </c>
      <c r="D91" s="414">
        <v>58333</v>
      </c>
      <c r="E91" s="185" t="s">
        <v>123</v>
      </c>
      <c r="F91" s="186" t="s">
        <v>58</v>
      </c>
      <c r="G91" s="187" t="s">
        <v>8</v>
      </c>
      <c r="H91" s="132" t="s">
        <v>8</v>
      </c>
      <c r="I91" s="413" t="s">
        <v>190</v>
      </c>
      <c r="J91" s="188" t="s">
        <v>135</v>
      </c>
      <c r="K91" s="360">
        <v>70000</v>
      </c>
      <c r="L91" s="169"/>
      <c r="M91" s="145"/>
      <c r="N91" s="145"/>
      <c r="O91" s="145"/>
      <c r="P91" s="145"/>
      <c r="Q91" s="145"/>
      <c r="R91" s="145"/>
      <c r="S91" s="145"/>
      <c r="T91" s="145"/>
      <c r="U91" s="145"/>
      <c r="V91" s="145"/>
      <c r="W91" s="145"/>
      <c r="X91" s="145"/>
      <c r="Y91" s="145"/>
      <c r="Z91" s="145"/>
      <c r="AA91" s="145"/>
    </row>
    <row r="92" spans="1:27" ht="88.5" customHeight="1" thickBot="1">
      <c r="A92" s="518"/>
      <c r="B92" s="51" t="s">
        <v>128</v>
      </c>
      <c r="C92" s="615" t="s">
        <v>341</v>
      </c>
      <c r="D92" s="616"/>
      <c r="E92" s="616"/>
      <c r="F92" s="616"/>
      <c r="G92" s="616"/>
      <c r="H92" s="616"/>
      <c r="I92" s="616"/>
      <c r="J92" s="617"/>
      <c r="K92" s="165"/>
      <c r="L92" s="306"/>
      <c r="M92" s="145"/>
      <c r="N92" s="145"/>
      <c r="O92" s="145"/>
      <c r="P92" s="145"/>
      <c r="Q92" s="145"/>
      <c r="R92" s="145"/>
      <c r="S92" s="145"/>
      <c r="T92" s="145"/>
      <c r="U92" s="145"/>
      <c r="V92" s="145"/>
      <c r="W92" s="145"/>
      <c r="X92" s="145"/>
      <c r="Y92" s="145"/>
      <c r="Z92" s="145"/>
      <c r="AA92" s="145"/>
    </row>
    <row r="93" spans="1:27" ht="142.5" customHeight="1" thickBot="1">
      <c r="A93" s="543">
        <v>11</v>
      </c>
      <c r="B93" s="112" t="s">
        <v>358</v>
      </c>
      <c r="C93" s="133">
        <v>191666</v>
      </c>
      <c r="D93" s="368">
        <v>191666</v>
      </c>
      <c r="E93" s="185" t="s">
        <v>123</v>
      </c>
      <c r="F93" s="411" t="s">
        <v>58</v>
      </c>
      <c r="G93" s="187" t="s">
        <v>8</v>
      </c>
      <c r="H93" s="115" t="s">
        <v>8</v>
      </c>
      <c r="I93" s="373" t="s">
        <v>190</v>
      </c>
      <c r="J93" s="188" t="s">
        <v>135</v>
      </c>
      <c r="K93" s="231">
        <v>230000</v>
      </c>
      <c r="L93" s="169"/>
      <c r="M93" s="145"/>
      <c r="N93" s="145"/>
      <c r="O93" s="145"/>
      <c r="P93" s="145"/>
      <c r="Q93" s="145"/>
      <c r="R93" s="145"/>
      <c r="S93" s="145"/>
      <c r="T93" s="145"/>
      <c r="U93" s="145"/>
      <c r="V93" s="145"/>
      <c r="W93" s="145"/>
      <c r="X93" s="145"/>
      <c r="Y93" s="145"/>
      <c r="Z93" s="145"/>
      <c r="AA93" s="145"/>
    </row>
    <row r="94" spans="1:27" ht="61.5" customHeight="1" thickBot="1">
      <c r="A94" s="544"/>
      <c r="B94" s="199" t="s">
        <v>128</v>
      </c>
      <c r="C94" s="622" t="s">
        <v>342</v>
      </c>
      <c r="D94" s="623"/>
      <c r="E94" s="623"/>
      <c r="F94" s="623"/>
      <c r="G94" s="623"/>
      <c r="H94" s="623"/>
      <c r="I94" s="623"/>
      <c r="J94" s="624"/>
      <c r="K94" s="346"/>
      <c r="L94" s="169"/>
      <c r="M94" s="145"/>
      <c r="N94" s="145"/>
      <c r="O94" s="145"/>
      <c r="P94" s="145"/>
      <c r="Q94" s="145"/>
      <c r="R94" s="145"/>
      <c r="S94" s="145"/>
      <c r="T94" s="145"/>
      <c r="U94" s="145"/>
      <c r="V94" s="145"/>
      <c r="W94" s="145"/>
      <c r="X94" s="145"/>
      <c r="Y94" s="145"/>
      <c r="Z94" s="145"/>
      <c r="AA94" s="145"/>
    </row>
    <row r="95" spans="1:27" ht="141" customHeight="1" thickBot="1">
      <c r="A95" s="543">
        <v>12</v>
      </c>
      <c r="B95" s="112" t="s">
        <v>230</v>
      </c>
      <c r="C95" s="133">
        <v>125000</v>
      </c>
      <c r="D95" s="257">
        <v>125000</v>
      </c>
      <c r="E95" s="185" t="s">
        <v>123</v>
      </c>
      <c r="F95" s="186" t="s">
        <v>58</v>
      </c>
      <c r="G95" s="187" t="s">
        <v>8</v>
      </c>
      <c r="H95" s="115" t="s">
        <v>8</v>
      </c>
      <c r="I95" s="373" t="s">
        <v>190</v>
      </c>
      <c r="J95" s="188" t="s">
        <v>135</v>
      </c>
      <c r="K95" s="229">
        <v>150000</v>
      </c>
      <c r="L95" s="306"/>
      <c r="M95" s="145"/>
      <c r="N95" s="145"/>
      <c r="O95" s="145"/>
      <c r="P95" s="145"/>
      <c r="Q95" s="145"/>
      <c r="R95" s="145"/>
      <c r="S95" s="145"/>
      <c r="T95" s="145"/>
      <c r="U95" s="145"/>
      <c r="V95" s="145"/>
      <c r="W95" s="145"/>
      <c r="X95" s="145"/>
      <c r="Y95" s="145"/>
      <c r="Z95" s="145"/>
      <c r="AA95" s="145"/>
    </row>
    <row r="96" spans="1:27" ht="46.5" customHeight="1" thickBot="1">
      <c r="A96" s="621"/>
      <c r="B96" s="51" t="s">
        <v>128</v>
      </c>
      <c r="C96" s="622" t="s">
        <v>343</v>
      </c>
      <c r="D96" s="623"/>
      <c r="E96" s="623"/>
      <c r="F96" s="623"/>
      <c r="G96" s="623"/>
      <c r="H96" s="623"/>
      <c r="I96" s="623"/>
      <c r="J96" s="624"/>
      <c r="K96" s="167"/>
      <c r="L96" s="306"/>
      <c r="M96" s="145"/>
      <c r="N96" s="145"/>
      <c r="O96" s="145"/>
      <c r="P96" s="145"/>
      <c r="Q96" s="145"/>
      <c r="R96" s="145"/>
      <c r="S96" s="145"/>
      <c r="T96" s="145"/>
      <c r="U96" s="145"/>
      <c r="V96" s="145"/>
      <c r="W96" s="145"/>
      <c r="X96" s="145"/>
      <c r="Y96" s="145"/>
      <c r="Z96" s="145"/>
      <c r="AA96" s="145"/>
    </row>
    <row r="97" spans="1:27" ht="124.5" customHeight="1" thickBot="1">
      <c r="A97" s="543">
        <v>13</v>
      </c>
      <c r="B97" s="173" t="s">
        <v>359</v>
      </c>
      <c r="C97" s="144">
        <v>83333</v>
      </c>
      <c r="D97" s="416">
        <v>83333</v>
      </c>
      <c r="E97" s="400" t="s">
        <v>123</v>
      </c>
      <c r="F97" s="391" t="s">
        <v>58</v>
      </c>
      <c r="G97" s="187" t="s">
        <v>180</v>
      </c>
      <c r="H97" s="115" t="s">
        <v>179</v>
      </c>
      <c r="I97" s="187" t="s">
        <v>138</v>
      </c>
      <c r="J97" s="415" t="s">
        <v>135</v>
      </c>
      <c r="K97" s="362">
        <v>100000</v>
      </c>
      <c r="L97" s="145"/>
      <c r="M97" s="145"/>
      <c r="N97" s="145"/>
      <c r="O97" s="145"/>
      <c r="P97" s="145"/>
      <c r="Q97" s="145"/>
      <c r="R97" s="145"/>
      <c r="S97" s="145"/>
      <c r="T97" s="145"/>
      <c r="U97" s="145"/>
      <c r="V97" s="145"/>
      <c r="W97" s="145"/>
      <c r="X97" s="145"/>
      <c r="Y97" s="145"/>
      <c r="Z97" s="145"/>
      <c r="AA97" s="145"/>
    </row>
    <row r="98" spans="1:27" ht="47.25" customHeight="1" thickBot="1">
      <c r="A98" s="544"/>
      <c r="B98" s="51" t="s">
        <v>128</v>
      </c>
      <c r="C98" s="618" t="s">
        <v>344</v>
      </c>
      <c r="D98" s="619"/>
      <c r="E98" s="619"/>
      <c r="F98" s="619"/>
      <c r="G98" s="619"/>
      <c r="H98" s="619"/>
      <c r="I98" s="619"/>
      <c r="J98" s="620"/>
      <c r="K98" s="181"/>
      <c r="L98" s="169"/>
      <c r="M98" s="145"/>
      <c r="N98" s="145"/>
      <c r="O98" s="145"/>
      <c r="P98" s="145"/>
      <c r="Q98" s="145"/>
      <c r="R98" s="145"/>
      <c r="S98" s="145"/>
      <c r="T98" s="145"/>
      <c r="U98" s="145"/>
      <c r="V98" s="145"/>
      <c r="W98" s="145"/>
      <c r="X98" s="145"/>
      <c r="Y98" s="145"/>
      <c r="Z98" s="145"/>
      <c r="AA98" s="145"/>
    </row>
    <row r="99" spans="1:27" ht="143.25" customHeight="1" hidden="1" thickBot="1">
      <c r="A99" s="543">
        <v>14</v>
      </c>
      <c r="B99" s="364" t="s">
        <v>316</v>
      </c>
      <c r="C99" s="183">
        <v>0</v>
      </c>
      <c r="D99" s="184">
        <v>0</v>
      </c>
      <c r="E99" s="293" t="s">
        <v>123</v>
      </c>
      <c r="F99" s="391" t="s">
        <v>58</v>
      </c>
      <c r="G99" s="187" t="s">
        <v>180</v>
      </c>
      <c r="H99" s="115" t="s">
        <v>179</v>
      </c>
      <c r="I99" s="187" t="s">
        <v>138</v>
      </c>
      <c r="J99" s="415" t="s">
        <v>135</v>
      </c>
      <c r="K99" s="363">
        <v>0</v>
      </c>
      <c r="L99" s="306"/>
      <c r="M99" s="145"/>
      <c r="N99" s="145"/>
      <c r="O99" s="145"/>
      <c r="P99" s="145"/>
      <c r="Q99" s="145"/>
      <c r="R99" s="145"/>
      <c r="S99" s="145"/>
      <c r="T99" s="145"/>
      <c r="U99" s="145"/>
      <c r="V99" s="145"/>
      <c r="W99" s="145"/>
      <c r="X99" s="145"/>
      <c r="Y99" s="145"/>
      <c r="Z99" s="145"/>
      <c r="AA99" s="145"/>
    </row>
    <row r="100" spans="1:27" ht="44.25" customHeight="1" hidden="1" thickBot="1">
      <c r="A100" s="544"/>
      <c r="B100" s="51" t="s">
        <v>128</v>
      </c>
      <c r="C100" s="618" t="s">
        <v>268</v>
      </c>
      <c r="D100" s="619"/>
      <c r="E100" s="619"/>
      <c r="F100" s="619"/>
      <c r="G100" s="619"/>
      <c r="H100" s="619"/>
      <c r="I100" s="619"/>
      <c r="J100" s="620"/>
      <c r="K100" s="181"/>
      <c r="L100" s="169"/>
      <c r="M100" s="145"/>
      <c r="N100" s="145"/>
      <c r="O100" s="145"/>
      <c r="P100" s="145"/>
      <c r="Q100" s="145"/>
      <c r="R100" s="145"/>
      <c r="S100" s="145"/>
      <c r="T100" s="145"/>
      <c r="U100" s="145"/>
      <c r="V100" s="145"/>
      <c r="W100" s="145"/>
      <c r="X100" s="145"/>
      <c r="Y100" s="145"/>
      <c r="Z100" s="145"/>
      <c r="AA100" s="145"/>
    </row>
    <row r="101" spans="1:27" ht="351" customHeight="1" thickBot="1">
      <c r="A101" s="543">
        <v>14</v>
      </c>
      <c r="B101" s="358" t="s">
        <v>396</v>
      </c>
      <c r="C101" s="417">
        <v>267500</v>
      </c>
      <c r="D101" s="368">
        <v>267500</v>
      </c>
      <c r="E101" s="418" t="s">
        <v>123</v>
      </c>
      <c r="F101" s="391" t="s">
        <v>58</v>
      </c>
      <c r="G101" s="187" t="s">
        <v>180</v>
      </c>
      <c r="H101" s="129" t="s">
        <v>179</v>
      </c>
      <c r="I101" s="259" t="s">
        <v>138</v>
      </c>
      <c r="J101" s="188" t="s">
        <v>398</v>
      </c>
      <c r="K101" s="231">
        <v>321000</v>
      </c>
      <c r="L101" s="169"/>
      <c r="M101" s="145"/>
      <c r="N101" s="145"/>
      <c r="O101" s="145"/>
      <c r="P101" s="145"/>
      <c r="Q101" s="145"/>
      <c r="R101" s="145"/>
      <c r="S101" s="145"/>
      <c r="T101" s="145"/>
      <c r="U101" s="145"/>
      <c r="V101" s="145"/>
      <c r="W101" s="145"/>
      <c r="X101" s="145"/>
      <c r="Y101" s="145"/>
      <c r="Z101" s="145"/>
      <c r="AA101" s="145"/>
    </row>
    <row r="102" spans="1:27" ht="46.5" customHeight="1" thickBot="1">
      <c r="A102" s="544"/>
      <c r="B102" s="199" t="s">
        <v>128</v>
      </c>
      <c r="C102" s="618" t="s">
        <v>345</v>
      </c>
      <c r="D102" s="619"/>
      <c r="E102" s="619"/>
      <c r="F102" s="619"/>
      <c r="G102" s="619"/>
      <c r="H102" s="619"/>
      <c r="I102" s="619"/>
      <c r="J102" s="620"/>
      <c r="K102" s="200"/>
      <c r="L102" s="169"/>
      <c r="M102" s="145"/>
      <c r="N102" s="145"/>
      <c r="O102" s="145"/>
      <c r="P102" s="145"/>
      <c r="Q102" s="145"/>
      <c r="R102" s="145"/>
      <c r="S102" s="145"/>
      <c r="T102" s="145"/>
      <c r="U102" s="145"/>
      <c r="V102" s="145"/>
      <c r="W102" s="145"/>
      <c r="X102" s="145"/>
      <c r="Y102" s="145"/>
      <c r="Z102" s="145"/>
      <c r="AA102" s="145"/>
    </row>
    <row r="103" spans="1:27" ht="165.75" customHeight="1" hidden="1" thickBot="1">
      <c r="A103" s="281"/>
      <c r="B103" s="358" t="s">
        <v>305</v>
      </c>
      <c r="C103" s="348"/>
      <c r="D103" s="368"/>
      <c r="E103" s="185" t="s">
        <v>123</v>
      </c>
      <c r="F103" s="186" t="s">
        <v>58</v>
      </c>
      <c r="G103" s="292" t="s">
        <v>307</v>
      </c>
      <c r="H103" s="115" t="s">
        <v>247</v>
      </c>
      <c r="I103" s="373" t="s">
        <v>248</v>
      </c>
      <c r="J103" s="188" t="s">
        <v>249</v>
      </c>
      <c r="K103" s="365"/>
      <c r="L103" s="169"/>
      <c r="M103" s="145"/>
      <c r="N103" s="145"/>
      <c r="O103" s="145"/>
      <c r="P103" s="145"/>
      <c r="Q103" s="145"/>
      <c r="R103" s="145"/>
      <c r="S103" s="145"/>
      <c r="T103" s="145"/>
      <c r="U103" s="145"/>
      <c r="V103" s="145"/>
      <c r="W103" s="145"/>
      <c r="X103" s="145"/>
      <c r="Y103" s="145"/>
      <c r="Z103" s="145"/>
      <c r="AA103" s="145"/>
    </row>
    <row r="104" spans="1:27" ht="54" customHeight="1" hidden="1" thickBot="1">
      <c r="A104" s="281"/>
      <c r="B104" s="199" t="s">
        <v>128</v>
      </c>
      <c r="C104" s="584" t="s">
        <v>231</v>
      </c>
      <c r="D104" s="585"/>
      <c r="E104" s="585"/>
      <c r="F104" s="585"/>
      <c r="G104" s="585"/>
      <c r="H104" s="585"/>
      <c r="I104" s="585"/>
      <c r="J104" s="586"/>
      <c r="K104" s="445"/>
      <c r="L104" s="169"/>
      <c r="M104" s="145"/>
      <c r="N104" s="145"/>
      <c r="O104" s="145"/>
      <c r="P104" s="145"/>
      <c r="Q104" s="145"/>
      <c r="R104" s="145"/>
      <c r="S104" s="145"/>
      <c r="T104" s="145"/>
      <c r="U104" s="145"/>
      <c r="V104" s="145"/>
      <c r="W104" s="145"/>
      <c r="X104" s="145"/>
      <c r="Y104" s="145"/>
      <c r="Z104" s="145"/>
      <c r="AA104" s="145"/>
    </row>
    <row r="105" spans="1:27" ht="174" customHeight="1" hidden="1" thickBot="1">
      <c r="A105" s="281"/>
      <c r="B105" s="201" t="s">
        <v>270</v>
      </c>
      <c r="C105" s="348">
        <v>0</v>
      </c>
      <c r="D105" s="368">
        <v>0</v>
      </c>
      <c r="E105" s="185" t="s">
        <v>123</v>
      </c>
      <c r="F105" s="186" t="s">
        <v>58</v>
      </c>
      <c r="G105" s="292" t="s">
        <v>283</v>
      </c>
      <c r="H105" s="115" t="s">
        <v>283</v>
      </c>
      <c r="I105" s="373" t="s">
        <v>174</v>
      </c>
      <c r="J105" s="188" t="s">
        <v>135</v>
      </c>
      <c r="K105" s="365">
        <v>0</v>
      </c>
      <c r="L105" s="169"/>
      <c r="M105" s="145"/>
      <c r="N105" s="145"/>
      <c r="O105" s="145"/>
      <c r="P105" s="145"/>
      <c r="Q105" s="145"/>
      <c r="R105" s="145"/>
      <c r="S105" s="145"/>
      <c r="T105" s="145"/>
      <c r="U105" s="145"/>
      <c r="V105" s="145"/>
      <c r="W105" s="145"/>
      <c r="X105" s="145"/>
      <c r="Y105" s="145"/>
      <c r="Z105" s="145"/>
      <c r="AA105" s="145"/>
    </row>
    <row r="106" spans="1:27" ht="45" customHeight="1" hidden="1" thickBot="1">
      <c r="A106" s="281"/>
      <c r="B106" s="48" t="s">
        <v>128</v>
      </c>
      <c r="C106" s="615" t="s">
        <v>284</v>
      </c>
      <c r="D106" s="616"/>
      <c r="E106" s="616"/>
      <c r="F106" s="616"/>
      <c r="G106" s="616"/>
      <c r="H106" s="616"/>
      <c r="I106" s="616"/>
      <c r="J106" s="617"/>
      <c r="K106" s="366"/>
      <c r="L106" s="169"/>
      <c r="M106" s="145"/>
      <c r="N106" s="145"/>
      <c r="O106" s="145"/>
      <c r="P106" s="145"/>
      <c r="Q106" s="145"/>
      <c r="R106" s="145"/>
      <c r="S106" s="145"/>
      <c r="T106" s="145"/>
      <c r="U106" s="145"/>
      <c r="V106" s="145"/>
      <c r="W106" s="145"/>
      <c r="X106" s="145"/>
      <c r="Y106" s="145"/>
      <c r="Z106" s="145"/>
      <c r="AA106" s="145"/>
    </row>
    <row r="107" spans="1:27" ht="113.25" customHeight="1" hidden="1" thickBot="1">
      <c r="A107" s="543">
        <v>16</v>
      </c>
      <c r="B107" s="201" t="s">
        <v>232</v>
      </c>
      <c r="C107" s="348">
        <v>0</v>
      </c>
      <c r="D107" s="368">
        <v>0</v>
      </c>
      <c r="E107" s="185" t="s">
        <v>123</v>
      </c>
      <c r="F107" s="186" t="s">
        <v>58</v>
      </c>
      <c r="G107" s="292" t="s">
        <v>180</v>
      </c>
      <c r="H107" s="115" t="s">
        <v>179</v>
      </c>
      <c r="I107" s="373" t="s">
        <v>138</v>
      </c>
      <c r="J107" s="188" t="s">
        <v>135</v>
      </c>
      <c r="K107" s="365">
        <v>0</v>
      </c>
      <c r="L107" s="169"/>
      <c r="M107" s="145"/>
      <c r="N107" s="145"/>
      <c r="O107" s="145"/>
      <c r="P107" s="145"/>
      <c r="Q107" s="145"/>
      <c r="R107" s="145"/>
      <c r="S107" s="145"/>
      <c r="T107" s="145"/>
      <c r="U107" s="145"/>
      <c r="V107" s="145"/>
      <c r="W107" s="145"/>
      <c r="X107" s="145"/>
      <c r="Y107" s="145"/>
      <c r="Z107" s="145"/>
      <c r="AA107" s="145"/>
    </row>
    <row r="108" spans="1:27" ht="44.25" customHeight="1" hidden="1" thickBot="1">
      <c r="A108" s="544"/>
      <c r="B108" s="48" t="s">
        <v>128</v>
      </c>
      <c r="C108" s="615" t="s">
        <v>269</v>
      </c>
      <c r="D108" s="616"/>
      <c r="E108" s="616"/>
      <c r="F108" s="616"/>
      <c r="G108" s="616"/>
      <c r="H108" s="616"/>
      <c r="I108" s="616"/>
      <c r="J108" s="617"/>
      <c r="K108" s="366"/>
      <c r="L108" s="169"/>
      <c r="M108" s="145"/>
      <c r="N108" s="145"/>
      <c r="O108" s="145"/>
      <c r="P108" s="145"/>
      <c r="Q108" s="145"/>
      <c r="R108" s="145"/>
      <c r="S108" s="145"/>
      <c r="T108" s="145"/>
      <c r="U108" s="145"/>
      <c r="V108" s="145"/>
      <c r="W108" s="145"/>
      <c r="X108" s="145"/>
      <c r="Y108" s="145"/>
      <c r="Z108" s="145"/>
      <c r="AA108" s="145"/>
    </row>
    <row r="109" spans="1:27" ht="306" customHeight="1" thickBot="1">
      <c r="A109" s="543">
        <v>15</v>
      </c>
      <c r="B109" s="288" t="s">
        <v>317</v>
      </c>
      <c r="C109" s="133">
        <v>525000</v>
      </c>
      <c r="D109" s="257">
        <v>525000</v>
      </c>
      <c r="E109" s="234" t="s">
        <v>143</v>
      </c>
      <c r="F109" s="186" t="s">
        <v>58</v>
      </c>
      <c r="G109" s="292" t="s">
        <v>180</v>
      </c>
      <c r="H109" s="115" t="s">
        <v>179</v>
      </c>
      <c r="I109" s="187" t="s">
        <v>138</v>
      </c>
      <c r="J109" s="375" t="s">
        <v>135</v>
      </c>
      <c r="K109" s="367">
        <v>630000</v>
      </c>
      <c r="L109" s="306"/>
      <c r="M109" s="145"/>
      <c r="N109" s="145"/>
      <c r="O109" s="145"/>
      <c r="P109" s="145"/>
      <c r="Q109" s="145"/>
      <c r="R109" s="145"/>
      <c r="S109" s="145"/>
      <c r="T109" s="145"/>
      <c r="U109" s="145"/>
      <c r="V109" s="145"/>
      <c r="W109" s="145"/>
      <c r="X109" s="145"/>
      <c r="Y109" s="145"/>
      <c r="Z109" s="145"/>
      <c r="AA109" s="145"/>
    </row>
    <row r="110" spans="1:27" ht="92.25" customHeight="1" thickBot="1">
      <c r="A110" s="544"/>
      <c r="B110" s="51" t="s">
        <v>128</v>
      </c>
      <c r="C110" s="670" t="s">
        <v>348</v>
      </c>
      <c r="D110" s="671"/>
      <c r="E110" s="671"/>
      <c r="F110" s="671"/>
      <c r="G110" s="671"/>
      <c r="H110" s="671"/>
      <c r="I110" s="671"/>
      <c r="J110" s="672"/>
      <c r="K110" s="366"/>
      <c r="L110" s="306"/>
      <c r="M110" s="145"/>
      <c r="N110" s="145"/>
      <c r="O110" s="145"/>
      <c r="P110" s="145"/>
      <c r="Q110" s="145"/>
      <c r="R110" s="145"/>
      <c r="S110" s="145"/>
      <c r="T110" s="145"/>
      <c r="U110" s="145"/>
      <c r="V110" s="145"/>
      <c r="W110" s="145"/>
      <c r="X110" s="145"/>
      <c r="Y110" s="145"/>
      <c r="Z110" s="145"/>
      <c r="AA110" s="145"/>
    </row>
    <row r="111" spans="1:27" ht="111.75" customHeight="1" thickBot="1">
      <c r="A111" s="543">
        <v>16</v>
      </c>
      <c r="B111" s="112" t="s">
        <v>206</v>
      </c>
      <c r="C111" s="348">
        <v>66667</v>
      </c>
      <c r="D111" s="369">
        <v>66667</v>
      </c>
      <c r="E111" s="185" t="s">
        <v>216</v>
      </c>
      <c r="F111" s="411" t="s">
        <v>58</v>
      </c>
      <c r="G111" s="397" t="s">
        <v>119</v>
      </c>
      <c r="H111" s="125" t="s">
        <v>120</v>
      </c>
      <c r="I111" s="125" t="s">
        <v>144</v>
      </c>
      <c r="J111" s="370" t="s">
        <v>135</v>
      </c>
      <c r="K111" s="229">
        <v>80000</v>
      </c>
      <c r="L111" s="306"/>
      <c r="M111" s="145"/>
      <c r="N111" s="145"/>
      <c r="O111" s="145"/>
      <c r="P111" s="145"/>
      <c r="Q111" s="145"/>
      <c r="R111" s="145"/>
      <c r="S111" s="145"/>
      <c r="T111" s="145"/>
      <c r="U111" s="145"/>
      <c r="V111" s="145"/>
      <c r="W111" s="145"/>
      <c r="X111" s="145"/>
      <c r="Y111" s="145"/>
      <c r="Z111" s="145"/>
      <c r="AA111" s="145"/>
    </row>
    <row r="112" spans="1:27" ht="45" customHeight="1" thickBot="1">
      <c r="A112" s="544"/>
      <c r="B112" s="111" t="s">
        <v>128</v>
      </c>
      <c r="C112" s="615" t="s">
        <v>207</v>
      </c>
      <c r="D112" s="616"/>
      <c r="E112" s="616"/>
      <c r="F112" s="616"/>
      <c r="G112" s="616"/>
      <c r="H112" s="616"/>
      <c r="I112" s="616"/>
      <c r="J112" s="617"/>
      <c r="K112" s="181"/>
      <c r="L112" s="169"/>
      <c r="M112" s="145"/>
      <c r="N112" s="145"/>
      <c r="O112" s="145"/>
      <c r="P112" s="145"/>
      <c r="Q112" s="145"/>
      <c r="R112" s="145"/>
      <c r="S112" s="145"/>
      <c r="T112" s="145"/>
      <c r="U112" s="145"/>
      <c r="V112" s="145"/>
      <c r="W112" s="145"/>
      <c r="X112" s="145"/>
      <c r="Y112" s="145"/>
      <c r="Z112" s="145"/>
      <c r="AA112" s="145"/>
    </row>
    <row r="113" spans="1:27" ht="111.75" customHeight="1" hidden="1" thickBot="1">
      <c r="A113" s="281"/>
      <c r="B113" s="112" t="s">
        <v>306</v>
      </c>
      <c r="C113" s="348"/>
      <c r="D113" s="369"/>
      <c r="E113" s="185" t="s">
        <v>308</v>
      </c>
      <c r="F113" s="411" t="s">
        <v>58</v>
      </c>
      <c r="G113" s="397" t="s">
        <v>120</v>
      </c>
      <c r="H113" s="125" t="s">
        <v>120</v>
      </c>
      <c r="I113" s="125" t="s">
        <v>144</v>
      </c>
      <c r="J113" s="487"/>
      <c r="K113" s="229"/>
      <c r="L113" s="306"/>
      <c r="M113" s="145"/>
      <c r="N113" s="145"/>
      <c r="O113" s="145"/>
      <c r="P113" s="145"/>
      <c r="Q113" s="145"/>
      <c r="R113" s="145"/>
      <c r="S113" s="145"/>
      <c r="T113" s="145"/>
      <c r="U113" s="145"/>
      <c r="V113" s="145"/>
      <c r="W113" s="145"/>
      <c r="X113" s="145"/>
      <c r="Y113" s="145"/>
      <c r="Z113" s="145"/>
      <c r="AA113" s="145"/>
    </row>
    <row r="114" spans="1:27" ht="45" customHeight="1" hidden="1" thickBot="1">
      <c r="A114" s="281"/>
      <c r="B114" s="111" t="s">
        <v>128</v>
      </c>
      <c r="C114" s="615" t="s">
        <v>207</v>
      </c>
      <c r="D114" s="616"/>
      <c r="E114" s="616"/>
      <c r="F114" s="616"/>
      <c r="G114" s="616"/>
      <c r="H114" s="616"/>
      <c r="I114" s="616"/>
      <c r="J114" s="617"/>
      <c r="K114" s="181"/>
      <c r="L114" s="169"/>
      <c r="M114" s="145"/>
      <c r="N114" s="145"/>
      <c r="O114" s="145"/>
      <c r="P114" s="145"/>
      <c r="Q114" s="145"/>
      <c r="R114" s="145"/>
      <c r="S114" s="145"/>
      <c r="T114" s="145"/>
      <c r="U114" s="145"/>
      <c r="V114" s="145"/>
      <c r="W114" s="145"/>
      <c r="X114" s="145"/>
      <c r="Y114" s="145"/>
      <c r="Z114" s="145"/>
      <c r="AA114" s="145"/>
    </row>
    <row r="115" spans="1:27" ht="282.75" customHeight="1" thickBot="1">
      <c r="A115" s="543">
        <v>17</v>
      </c>
      <c r="B115" s="289" t="s">
        <v>399</v>
      </c>
      <c r="C115" s="452">
        <v>103152</v>
      </c>
      <c r="D115" s="451">
        <v>103152</v>
      </c>
      <c r="E115" s="409" t="s">
        <v>145</v>
      </c>
      <c r="F115" s="335" t="s">
        <v>215</v>
      </c>
      <c r="G115" s="129" t="s">
        <v>283</v>
      </c>
      <c r="H115" s="129" t="s">
        <v>283</v>
      </c>
      <c r="I115" s="450" t="s">
        <v>174</v>
      </c>
      <c r="J115" s="408" t="s">
        <v>397</v>
      </c>
      <c r="K115" s="453">
        <v>122800</v>
      </c>
      <c r="L115" s="169"/>
      <c r="M115" s="145"/>
      <c r="N115" s="145"/>
      <c r="O115" s="145"/>
      <c r="P115" s="145"/>
      <c r="Q115" s="145"/>
      <c r="R115" s="145"/>
      <c r="S115" s="145"/>
      <c r="T115" s="145"/>
      <c r="U115" s="145"/>
      <c r="V115" s="145"/>
      <c r="W115" s="145"/>
      <c r="X115" s="145"/>
      <c r="Y115" s="145"/>
      <c r="Z115" s="145"/>
      <c r="AA115" s="145"/>
    </row>
    <row r="116" spans="1:27" ht="42.75" customHeight="1" thickBot="1">
      <c r="A116" s="544"/>
      <c r="B116" s="111" t="s">
        <v>128</v>
      </c>
      <c r="C116" s="615" t="s">
        <v>217</v>
      </c>
      <c r="D116" s="616"/>
      <c r="E116" s="616"/>
      <c r="F116" s="616"/>
      <c r="G116" s="616"/>
      <c r="H116" s="616"/>
      <c r="I116" s="616"/>
      <c r="J116" s="617"/>
      <c r="K116" s="165"/>
      <c r="L116" s="306"/>
      <c r="M116" s="145"/>
      <c r="N116" s="145"/>
      <c r="O116" s="145"/>
      <c r="P116" s="145"/>
      <c r="Q116" s="145"/>
      <c r="R116" s="145"/>
      <c r="S116" s="145"/>
      <c r="T116" s="145"/>
      <c r="U116" s="145"/>
      <c r="V116" s="145"/>
      <c r="W116" s="145"/>
      <c r="X116" s="145"/>
      <c r="Y116" s="145"/>
      <c r="Z116" s="145"/>
      <c r="AA116" s="145"/>
    </row>
    <row r="117" spans="1:27" ht="189" customHeight="1" thickBot="1">
      <c r="A117" s="543">
        <v>18</v>
      </c>
      <c r="B117" s="112" t="s">
        <v>387</v>
      </c>
      <c r="C117" s="348">
        <v>22500</v>
      </c>
      <c r="D117" s="368">
        <v>22500</v>
      </c>
      <c r="E117" s="185" t="s">
        <v>131</v>
      </c>
      <c r="F117" s="186" t="s">
        <v>215</v>
      </c>
      <c r="G117" s="419" t="s">
        <v>180</v>
      </c>
      <c r="H117" s="129" t="s">
        <v>179</v>
      </c>
      <c r="I117" s="259" t="s">
        <v>138</v>
      </c>
      <c r="J117" s="188" t="s">
        <v>135</v>
      </c>
      <c r="K117" s="229">
        <v>27000</v>
      </c>
      <c r="L117" s="306"/>
      <c r="M117" s="145"/>
      <c r="N117" s="145"/>
      <c r="O117" s="145"/>
      <c r="P117" s="145"/>
      <c r="Q117" s="145"/>
      <c r="R117" s="145"/>
      <c r="S117" s="145"/>
      <c r="T117" s="145"/>
      <c r="U117" s="145"/>
      <c r="V117" s="145"/>
      <c r="W117" s="145"/>
      <c r="X117" s="145"/>
      <c r="Y117" s="145"/>
      <c r="Z117" s="145"/>
      <c r="AA117" s="145"/>
    </row>
    <row r="118" spans="1:27" ht="45.75" customHeight="1" thickBot="1">
      <c r="A118" s="544"/>
      <c r="B118" s="111" t="s">
        <v>128</v>
      </c>
      <c r="C118" s="663" t="s">
        <v>208</v>
      </c>
      <c r="D118" s="664"/>
      <c r="E118" s="664"/>
      <c r="F118" s="664"/>
      <c r="G118" s="664"/>
      <c r="H118" s="664"/>
      <c r="I118" s="664"/>
      <c r="J118" s="665"/>
      <c r="K118" s="165"/>
      <c r="L118" s="306"/>
      <c r="M118" s="145"/>
      <c r="N118" s="145"/>
      <c r="O118" s="145"/>
      <c r="P118" s="145"/>
      <c r="Q118" s="145"/>
      <c r="R118" s="145"/>
      <c r="S118" s="145"/>
      <c r="T118" s="145"/>
      <c r="U118" s="145"/>
      <c r="V118" s="145"/>
      <c r="W118" s="145"/>
      <c r="X118" s="145"/>
      <c r="Y118" s="145"/>
      <c r="Z118" s="145"/>
      <c r="AA118" s="145"/>
    </row>
    <row r="119" spans="1:27" ht="153" customHeight="1" thickBot="1">
      <c r="A119" s="621">
        <v>19</v>
      </c>
      <c r="B119" s="290" t="s">
        <v>318</v>
      </c>
      <c r="C119" s="423">
        <v>83333</v>
      </c>
      <c r="D119" s="424">
        <v>83333</v>
      </c>
      <c r="E119" s="422" t="s">
        <v>130</v>
      </c>
      <c r="F119" s="421" t="s">
        <v>58</v>
      </c>
      <c r="G119" s="387" t="s">
        <v>234</v>
      </c>
      <c r="H119" s="119" t="s">
        <v>234</v>
      </c>
      <c r="I119" s="420" t="s">
        <v>144</v>
      </c>
      <c r="J119" s="188" t="s">
        <v>168</v>
      </c>
      <c r="K119" s="229">
        <v>100000</v>
      </c>
      <c r="L119" s="306"/>
      <c r="M119" s="145"/>
      <c r="N119" s="145"/>
      <c r="O119" s="145"/>
      <c r="P119" s="145"/>
      <c r="Q119" s="145"/>
      <c r="R119" s="145"/>
      <c r="S119" s="145"/>
      <c r="T119" s="145"/>
      <c r="U119" s="145"/>
      <c r="V119" s="145"/>
      <c r="W119" s="145"/>
      <c r="X119" s="145"/>
      <c r="Y119" s="145"/>
      <c r="Z119" s="145"/>
      <c r="AA119" s="145"/>
    </row>
    <row r="120" spans="1:27" ht="32.25" customHeight="1" thickBot="1">
      <c r="A120" s="544"/>
      <c r="B120" s="111" t="s">
        <v>128</v>
      </c>
      <c r="C120" s="615" t="s">
        <v>124</v>
      </c>
      <c r="D120" s="616"/>
      <c r="E120" s="616"/>
      <c r="F120" s="616"/>
      <c r="G120" s="616"/>
      <c r="H120" s="616"/>
      <c r="I120" s="616"/>
      <c r="J120" s="617"/>
      <c r="K120" s="181"/>
      <c r="L120" s="169"/>
      <c r="M120" s="145"/>
      <c r="N120" s="145"/>
      <c r="O120" s="145"/>
      <c r="P120" s="145"/>
      <c r="Q120" s="145"/>
      <c r="R120" s="145"/>
      <c r="S120" s="145"/>
      <c r="T120" s="145"/>
      <c r="U120" s="145"/>
      <c r="V120" s="145"/>
      <c r="W120" s="145"/>
      <c r="X120" s="145"/>
      <c r="Y120" s="145"/>
      <c r="Z120" s="145"/>
      <c r="AA120" s="145"/>
    </row>
    <row r="121" spans="1:27" ht="67.5" customHeight="1" thickBot="1">
      <c r="A121" s="281">
        <v>20</v>
      </c>
      <c r="B121" s="112" t="s">
        <v>233</v>
      </c>
      <c r="C121" s="417">
        <v>83333</v>
      </c>
      <c r="D121" s="508">
        <v>83333</v>
      </c>
      <c r="E121" s="400" t="s">
        <v>130</v>
      </c>
      <c r="F121" s="421" t="s">
        <v>58</v>
      </c>
      <c r="G121" s="425" t="s">
        <v>234</v>
      </c>
      <c r="H121" s="426" t="s">
        <v>234</v>
      </c>
      <c r="I121" s="426" t="s">
        <v>144</v>
      </c>
      <c r="J121" s="188" t="s">
        <v>168</v>
      </c>
      <c r="K121" s="232">
        <v>100000</v>
      </c>
      <c r="L121" s="306"/>
      <c r="M121" s="145"/>
      <c r="N121" s="145"/>
      <c r="O121" s="145"/>
      <c r="P121" s="145"/>
      <c r="Q121" s="145"/>
      <c r="R121" s="145"/>
      <c r="S121" s="145"/>
      <c r="T121" s="145"/>
      <c r="U121" s="145"/>
      <c r="V121" s="145"/>
      <c r="W121" s="145"/>
      <c r="X121" s="145"/>
      <c r="Y121" s="145"/>
      <c r="Z121" s="145"/>
      <c r="AA121" s="145"/>
    </row>
    <row r="122" spans="1:27" ht="32.25" customHeight="1" thickBot="1">
      <c r="A122" s="281"/>
      <c r="B122" s="111" t="s">
        <v>128</v>
      </c>
      <c r="C122" s="615" t="s">
        <v>124</v>
      </c>
      <c r="D122" s="616"/>
      <c r="E122" s="616"/>
      <c r="F122" s="616"/>
      <c r="G122" s="616"/>
      <c r="H122" s="616"/>
      <c r="I122" s="616"/>
      <c r="J122" s="617"/>
      <c r="K122" s="178"/>
      <c r="L122" s="306"/>
      <c r="M122" s="145"/>
      <c r="N122" s="145"/>
      <c r="O122" s="145"/>
      <c r="P122" s="145"/>
      <c r="Q122" s="145"/>
      <c r="R122" s="145"/>
      <c r="S122" s="145"/>
      <c r="T122" s="145"/>
      <c r="U122" s="145"/>
      <c r="V122" s="145"/>
      <c r="W122" s="145"/>
      <c r="X122" s="145"/>
      <c r="Y122" s="145"/>
      <c r="Z122" s="145"/>
      <c r="AA122" s="145"/>
    </row>
    <row r="123" spans="1:27" ht="155.25" customHeight="1" thickBot="1">
      <c r="A123" s="520">
        <v>21</v>
      </c>
      <c r="B123" s="112" t="s">
        <v>319</v>
      </c>
      <c r="C123" s="183">
        <v>125000</v>
      </c>
      <c r="D123" s="184">
        <v>125000</v>
      </c>
      <c r="E123" s="482" t="s">
        <v>299</v>
      </c>
      <c r="F123" s="186" t="s">
        <v>58</v>
      </c>
      <c r="G123" s="187" t="s">
        <v>173</v>
      </c>
      <c r="H123" s="187" t="s">
        <v>173</v>
      </c>
      <c r="I123" s="187" t="s">
        <v>138</v>
      </c>
      <c r="J123" s="188" t="s">
        <v>168</v>
      </c>
      <c r="K123" s="371">
        <v>150000</v>
      </c>
      <c r="L123" s="169"/>
      <c r="M123" s="145"/>
      <c r="N123" s="145"/>
      <c r="O123" s="145"/>
      <c r="P123" s="145"/>
      <c r="Q123" s="145"/>
      <c r="R123" s="145"/>
      <c r="S123" s="145"/>
      <c r="T123" s="145"/>
      <c r="U123" s="145"/>
      <c r="V123" s="145"/>
      <c r="W123" s="145"/>
      <c r="X123" s="145"/>
      <c r="Y123" s="145"/>
      <c r="Z123" s="145"/>
      <c r="AA123" s="145"/>
    </row>
    <row r="124" spans="1:27" ht="32.25" customHeight="1" thickBot="1">
      <c r="A124" s="449"/>
      <c r="B124" s="111" t="s">
        <v>128</v>
      </c>
      <c r="C124" s="615" t="s">
        <v>349</v>
      </c>
      <c r="D124" s="616"/>
      <c r="E124" s="616"/>
      <c r="F124" s="616"/>
      <c r="G124" s="616"/>
      <c r="H124" s="616"/>
      <c r="I124" s="616"/>
      <c r="J124" s="617"/>
      <c r="K124" s="178"/>
      <c r="L124" s="306"/>
      <c r="M124" s="145"/>
      <c r="N124" s="145"/>
      <c r="O124" s="145"/>
      <c r="P124" s="145"/>
      <c r="Q124" s="145"/>
      <c r="R124" s="145"/>
      <c r="S124" s="145"/>
      <c r="T124" s="145"/>
      <c r="U124" s="145"/>
      <c r="V124" s="145"/>
      <c r="W124" s="145"/>
      <c r="X124" s="145"/>
      <c r="Y124" s="145"/>
      <c r="Z124" s="145"/>
      <c r="AA124" s="145"/>
    </row>
    <row r="125" spans="1:27" ht="135.75" customHeight="1" thickBot="1">
      <c r="A125" s="281">
        <v>22</v>
      </c>
      <c r="B125" s="112" t="s">
        <v>320</v>
      </c>
      <c r="C125" s="183">
        <v>416666</v>
      </c>
      <c r="D125" s="184">
        <v>416666</v>
      </c>
      <c r="E125" s="185" t="s">
        <v>152</v>
      </c>
      <c r="F125" s="186" t="s">
        <v>58</v>
      </c>
      <c r="G125" s="187" t="s">
        <v>173</v>
      </c>
      <c r="H125" s="187" t="s">
        <v>173</v>
      </c>
      <c r="I125" s="187" t="s">
        <v>138</v>
      </c>
      <c r="J125" s="188" t="s">
        <v>168</v>
      </c>
      <c r="K125" s="371">
        <v>500000</v>
      </c>
      <c r="L125" s="169"/>
      <c r="M125" s="145"/>
      <c r="N125" s="145"/>
      <c r="O125" s="145"/>
      <c r="P125" s="145"/>
      <c r="Q125" s="145"/>
      <c r="R125" s="145"/>
      <c r="S125" s="145"/>
      <c r="T125" s="145"/>
      <c r="U125" s="145"/>
      <c r="V125" s="145"/>
      <c r="W125" s="145"/>
      <c r="X125" s="145"/>
      <c r="Y125" s="145"/>
      <c r="Z125" s="145"/>
      <c r="AA125" s="145"/>
    </row>
    <row r="126" spans="1:27" ht="32.25" customHeight="1" thickBot="1">
      <c r="A126" s="281"/>
      <c r="B126" s="111" t="s">
        <v>128</v>
      </c>
      <c r="C126" s="615" t="s">
        <v>349</v>
      </c>
      <c r="D126" s="616"/>
      <c r="E126" s="616"/>
      <c r="F126" s="616"/>
      <c r="G126" s="616"/>
      <c r="H126" s="616"/>
      <c r="I126" s="616"/>
      <c r="J126" s="617"/>
      <c r="K126" s="178"/>
      <c r="L126" s="306"/>
      <c r="M126" s="145"/>
      <c r="N126" s="145"/>
      <c r="O126" s="145"/>
      <c r="P126" s="145"/>
      <c r="Q126" s="145"/>
      <c r="R126" s="145"/>
      <c r="S126" s="145"/>
      <c r="T126" s="145"/>
      <c r="U126" s="145"/>
      <c r="V126" s="145"/>
      <c r="W126" s="145"/>
      <c r="X126" s="145"/>
      <c r="Y126" s="145"/>
      <c r="Z126" s="145"/>
      <c r="AA126" s="145"/>
    </row>
    <row r="127" spans="1:27" ht="141" customHeight="1" thickBot="1">
      <c r="A127" s="543">
        <v>23</v>
      </c>
      <c r="B127" s="112" t="s">
        <v>298</v>
      </c>
      <c r="C127" s="183">
        <v>25000</v>
      </c>
      <c r="D127" s="184">
        <v>25000</v>
      </c>
      <c r="E127" s="185" t="s">
        <v>152</v>
      </c>
      <c r="F127" s="186" t="s">
        <v>58</v>
      </c>
      <c r="G127" s="187" t="s">
        <v>234</v>
      </c>
      <c r="H127" s="187" t="s">
        <v>234</v>
      </c>
      <c r="I127" s="187" t="s">
        <v>282</v>
      </c>
      <c r="J127" s="188" t="s">
        <v>242</v>
      </c>
      <c r="K127" s="371">
        <v>30000</v>
      </c>
      <c r="L127" s="169"/>
      <c r="M127" s="145"/>
      <c r="N127" s="145"/>
      <c r="O127" s="145"/>
      <c r="P127" s="145"/>
      <c r="Q127" s="145"/>
      <c r="R127" s="145"/>
      <c r="S127" s="145"/>
      <c r="T127" s="145"/>
      <c r="U127" s="145"/>
      <c r="V127" s="145"/>
      <c r="W127" s="145"/>
      <c r="X127" s="145"/>
      <c r="Y127" s="145"/>
      <c r="Z127" s="145"/>
      <c r="AA127" s="145"/>
    </row>
    <row r="128" spans="1:27" ht="33.75" customHeight="1" thickBot="1">
      <c r="A128" s="544"/>
      <c r="B128" s="111" t="s">
        <v>128</v>
      </c>
      <c r="C128" s="615" t="s">
        <v>124</v>
      </c>
      <c r="D128" s="616"/>
      <c r="E128" s="616"/>
      <c r="F128" s="616"/>
      <c r="G128" s="616"/>
      <c r="H128" s="616"/>
      <c r="I128" s="616"/>
      <c r="J128" s="617"/>
      <c r="K128" s="181"/>
      <c r="L128" s="169"/>
      <c r="M128" s="145"/>
      <c r="N128" s="145"/>
      <c r="O128" s="145"/>
      <c r="P128" s="145"/>
      <c r="Q128" s="145"/>
      <c r="R128" s="145"/>
      <c r="S128" s="145"/>
      <c r="T128" s="145"/>
      <c r="U128" s="145"/>
      <c r="V128" s="145"/>
      <c r="W128" s="145"/>
      <c r="X128" s="145"/>
      <c r="Y128" s="145"/>
      <c r="Z128" s="145"/>
      <c r="AA128" s="145"/>
    </row>
    <row r="129" spans="1:27" ht="97.5" customHeight="1" thickBot="1">
      <c r="A129" s="449">
        <v>24</v>
      </c>
      <c r="B129" s="112" t="s">
        <v>384</v>
      </c>
      <c r="C129" s="183">
        <v>41666</v>
      </c>
      <c r="D129" s="184">
        <v>41666</v>
      </c>
      <c r="E129" s="185" t="s">
        <v>383</v>
      </c>
      <c r="F129" s="186" t="s">
        <v>58</v>
      </c>
      <c r="G129" s="187" t="s">
        <v>234</v>
      </c>
      <c r="H129" s="187" t="s">
        <v>234</v>
      </c>
      <c r="I129" s="187" t="s">
        <v>282</v>
      </c>
      <c r="J129" s="188" t="s">
        <v>382</v>
      </c>
      <c r="K129" s="371">
        <v>50000</v>
      </c>
      <c r="L129" s="169"/>
      <c r="M129" s="145"/>
      <c r="N129" s="145"/>
      <c r="O129" s="145"/>
      <c r="P129" s="145"/>
      <c r="Q129" s="145"/>
      <c r="R129" s="145"/>
      <c r="S129" s="145"/>
      <c r="T129" s="145"/>
      <c r="U129" s="145"/>
      <c r="V129" s="145"/>
      <c r="W129" s="145"/>
      <c r="X129" s="145"/>
      <c r="Y129" s="145"/>
      <c r="Z129" s="145"/>
      <c r="AA129" s="145"/>
    </row>
    <row r="130" spans="1:27" ht="28.5" customHeight="1" thickBot="1">
      <c r="A130" s="481"/>
      <c r="B130" s="111" t="s">
        <v>128</v>
      </c>
      <c r="C130" s="615" t="s">
        <v>125</v>
      </c>
      <c r="D130" s="616"/>
      <c r="E130" s="616"/>
      <c r="F130" s="616"/>
      <c r="G130" s="616"/>
      <c r="H130" s="616"/>
      <c r="I130" s="616"/>
      <c r="J130" s="617"/>
      <c r="K130" s="168"/>
      <c r="L130" s="306"/>
      <c r="M130" s="145"/>
      <c r="N130" s="145"/>
      <c r="O130" s="145"/>
      <c r="P130" s="145"/>
      <c r="Q130" s="145"/>
      <c r="R130" s="145"/>
      <c r="S130" s="145"/>
      <c r="T130" s="145"/>
      <c r="U130" s="145"/>
      <c r="V130" s="145"/>
      <c r="W130" s="145"/>
      <c r="X130" s="145"/>
      <c r="Y130" s="145"/>
      <c r="Z130" s="145"/>
      <c r="AA130" s="145"/>
    </row>
    <row r="131" spans="1:27" ht="24.75" customHeight="1" thickBot="1">
      <c r="A131" s="105"/>
      <c r="B131" s="106" t="s">
        <v>2</v>
      </c>
      <c r="C131" s="114">
        <f>SUM(C132+C136+C138+C140+C144+C146+C148)</f>
        <v>683332</v>
      </c>
      <c r="D131" s="114">
        <f>SUM(D132+D136+D138+D140+D144+D146+D148)</f>
        <v>683332</v>
      </c>
      <c r="E131" s="147"/>
      <c r="F131" s="147"/>
      <c r="G131" s="148"/>
      <c r="H131" s="149"/>
      <c r="I131" s="150"/>
      <c r="J131" s="149"/>
      <c r="K131" s="114">
        <f>SUM(K132+K136+K138+K140+K144+K146+K148)</f>
        <v>820000</v>
      </c>
      <c r="L131" s="145"/>
      <c r="M131" s="145"/>
      <c r="N131" s="145"/>
      <c r="O131" s="145"/>
      <c r="P131" s="145"/>
      <c r="Q131" s="145"/>
      <c r="R131" s="145"/>
      <c r="S131" s="145"/>
      <c r="T131" s="145"/>
      <c r="U131" s="145"/>
      <c r="V131" s="145"/>
      <c r="W131" s="145"/>
      <c r="X131" s="145"/>
      <c r="Y131" s="145"/>
      <c r="Z131" s="145"/>
      <c r="AA131" s="145"/>
    </row>
    <row r="132" spans="1:27" ht="110.25" customHeight="1" thickBot="1">
      <c r="A132" s="661" t="s">
        <v>73</v>
      </c>
      <c r="B132" s="107" t="s">
        <v>285</v>
      </c>
      <c r="C132" s="392">
        <v>166666</v>
      </c>
      <c r="D132" s="386">
        <v>166666</v>
      </c>
      <c r="E132" s="427" t="s">
        <v>167</v>
      </c>
      <c r="F132" s="186" t="s">
        <v>58</v>
      </c>
      <c r="G132" s="419" t="s">
        <v>173</v>
      </c>
      <c r="H132" s="129" t="s">
        <v>173</v>
      </c>
      <c r="I132" s="259" t="s">
        <v>138</v>
      </c>
      <c r="J132" s="188" t="s">
        <v>146</v>
      </c>
      <c r="K132" s="372">
        <v>200000</v>
      </c>
      <c r="L132" s="169"/>
      <c r="M132" s="145"/>
      <c r="N132" s="145"/>
      <c r="O132" s="145"/>
      <c r="P132" s="145"/>
      <c r="Q132" s="145"/>
      <c r="R132" s="145"/>
      <c r="S132" s="145"/>
      <c r="T132" s="145"/>
      <c r="U132" s="145"/>
      <c r="V132" s="145"/>
      <c r="W132" s="145"/>
      <c r="X132" s="145"/>
      <c r="Y132" s="145"/>
      <c r="Z132" s="145"/>
      <c r="AA132" s="145"/>
    </row>
    <row r="133" spans="1:27" ht="28.5" customHeight="1" thickBot="1">
      <c r="A133" s="662"/>
      <c r="B133" s="111" t="s">
        <v>128</v>
      </c>
      <c r="C133" s="615" t="s">
        <v>125</v>
      </c>
      <c r="D133" s="616"/>
      <c r="E133" s="616"/>
      <c r="F133" s="616"/>
      <c r="G133" s="616"/>
      <c r="H133" s="616"/>
      <c r="I133" s="616"/>
      <c r="J133" s="617"/>
      <c r="K133" s="168"/>
      <c r="L133" s="306"/>
      <c r="M133" s="145"/>
      <c r="N133" s="145"/>
      <c r="O133" s="145"/>
      <c r="P133" s="145"/>
      <c r="Q133" s="145"/>
      <c r="R133" s="145"/>
      <c r="S133" s="145"/>
      <c r="T133" s="145"/>
      <c r="U133" s="145"/>
      <c r="V133" s="145"/>
      <c r="W133" s="145"/>
      <c r="X133" s="145"/>
      <c r="Y133" s="145"/>
      <c r="Z133" s="145"/>
      <c r="AA133" s="145"/>
    </row>
    <row r="134" spans="1:27" ht="113.25" customHeight="1" hidden="1" thickBot="1">
      <c r="A134" s="661" t="s">
        <v>72</v>
      </c>
      <c r="B134" s="107" t="s">
        <v>218</v>
      </c>
      <c r="C134" s="133">
        <v>0</v>
      </c>
      <c r="D134" s="133">
        <v>0</v>
      </c>
      <c r="E134" s="370" t="s">
        <v>240</v>
      </c>
      <c r="F134" s="186" t="s">
        <v>58</v>
      </c>
      <c r="G134" s="187" t="s">
        <v>159</v>
      </c>
      <c r="H134" s="115" t="s">
        <v>160</v>
      </c>
      <c r="I134" s="373" t="s">
        <v>119</v>
      </c>
      <c r="J134" s="188" t="s">
        <v>146</v>
      </c>
      <c r="K134" s="372">
        <v>0</v>
      </c>
      <c r="L134" s="169"/>
      <c r="M134" s="145"/>
      <c r="N134" s="145"/>
      <c r="O134" s="145"/>
      <c r="P134" s="145"/>
      <c r="Q134" s="145"/>
      <c r="R134" s="145"/>
      <c r="S134" s="145"/>
      <c r="T134" s="145"/>
      <c r="U134" s="145"/>
      <c r="V134" s="145"/>
      <c r="W134" s="145"/>
      <c r="X134" s="145"/>
      <c r="Y134" s="145"/>
      <c r="Z134" s="145"/>
      <c r="AA134" s="145"/>
    </row>
    <row r="135" spans="1:27" ht="33.75" customHeight="1" hidden="1" thickBot="1">
      <c r="A135" s="662"/>
      <c r="B135" s="111" t="s">
        <v>128</v>
      </c>
      <c r="C135" s="559" t="s">
        <v>125</v>
      </c>
      <c r="D135" s="560"/>
      <c r="E135" s="560"/>
      <c r="F135" s="560"/>
      <c r="G135" s="560"/>
      <c r="H135" s="560"/>
      <c r="I135" s="560"/>
      <c r="J135" s="561"/>
      <c r="K135" s="168"/>
      <c r="L135" s="306"/>
      <c r="M135" s="145"/>
      <c r="N135" s="145"/>
      <c r="O135" s="145"/>
      <c r="P135" s="145"/>
      <c r="Q135" s="145"/>
      <c r="R135" s="145"/>
      <c r="S135" s="145"/>
      <c r="T135" s="145"/>
      <c r="U135" s="145"/>
      <c r="V135" s="145"/>
      <c r="W135" s="145"/>
      <c r="X135" s="145"/>
      <c r="Y135" s="145"/>
      <c r="Z135" s="145"/>
      <c r="AA135" s="145"/>
    </row>
    <row r="136" spans="1:27" ht="110.25" customHeight="1" hidden="1" thickBot="1">
      <c r="A136" s="481"/>
      <c r="B136" s="107" t="s">
        <v>304</v>
      </c>
      <c r="C136" s="392"/>
      <c r="D136" s="386"/>
      <c r="E136" s="427" t="s">
        <v>303</v>
      </c>
      <c r="F136" s="186" t="s">
        <v>58</v>
      </c>
      <c r="G136" s="419" t="s">
        <v>160</v>
      </c>
      <c r="H136" s="129" t="s">
        <v>160</v>
      </c>
      <c r="I136" s="259" t="s">
        <v>272</v>
      </c>
      <c r="J136" s="188" t="s">
        <v>146</v>
      </c>
      <c r="K136" s="372"/>
      <c r="L136" s="169"/>
      <c r="M136" s="145"/>
      <c r="N136" s="145"/>
      <c r="O136" s="145"/>
      <c r="P136" s="145"/>
      <c r="Q136" s="145"/>
      <c r="R136" s="145"/>
      <c r="S136" s="145"/>
      <c r="T136" s="145"/>
      <c r="U136" s="145"/>
      <c r="V136" s="145"/>
      <c r="W136" s="145"/>
      <c r="X136" s="145"/>
      <c r="Y136" s="145"/>
      <c r="Z136" s="145"/>
      <c r="AA136" s="145"/>
    </row>
    <row r="137" spans="1:27" ht="28.5" customHeight="1" hidden="1" thickBot="1">
      <c r="A137" s="481"/>
      <c r="B137" s="111" t="s">
        <v>128</v>
      </c>
      <c r="C137" s="615" t="s">
        <v>125</v>
      </c>
      <c r="D137" s="616"/>
      <c r="E137" s="616"/>
      <c r="F137" s="616"/>
      <c r="G137" s="616"/>
      <c r="H137" s="616"/>
      <c r="I137" s="616"/>
      <c r="J137" s="617"/>
      <c r="K137" s="168"/>
      <c r="L137" s="306"/>
      <c r="M137" s="145"/>
      <c r="N137" s="145"/>
      <c r="O137" s="145"/>
      <c r="P137" s="145"/>
      <c r="Q137" s="145"/>
      <c r="R137" s="145"/>
      <c r="S137" s="145"/>
      <c r="T137" s="145"/>
      <c r="U137" s="145"/>
      <c r="V137" s="145"/>
      <c r="W137" s="145"/>
      <c r="X137" s="145"/>
      <c r="Y137" s="145"/>
      <c r="Z137" s="145"/>
      <c r="AA137" s="145"/>
    </row>
    <row r="138" spans="1:27" ht="110.25" customHeight="1" thickBot="1">
      <c r="A138" s="481">
        <v>2</v>
      </c>
      <c r="B138" s="107" t="s">
        <v>287</v>
      </c>
      <c r="C138" s="392">
        <v>241666</v>
      </c>
      <c r="D138" s="386">
        <v>241666</v>
      </c>
      <c r="E138" s="427" t="s">
        <v>288</v>
      </c>
      <c r="F138" s="186" t="s">
        <v>58</v>
      </c>
      <c r="G138" s="419" t="s">
        <v>173</v>
      </c>
      <c r="H138" s="129" t="s">
        <v>173</v>
      </c>
      <c r="I138" s="259" t="s">
        <v>138</v>
      </c>
      <c r="J138" s="188" t="s">
        <v>146</v>
      </c>
      <c r="K138" s="372">
        <v>290000</v>
      </c>
      <c r="L138" s="169"/>
      <c r="M138" s="145"/>
      <c r="N138" s="145"/>
      <c r="O138" s="145"/>
      <c r="P138" s="145"/>
      <c r="Q138" s="145"/>
      <c r="R138" s="145"/>
      <c r="S138" s="145"/>
      <c r="T138" s="145"/>
      <c r="U138" s="145"/>
      <c r="V138" s="145"/>
      <c r="W138" s="145"/>
      <c r="X138" s="145"/>
      <c r="Y138" s="145"/>
      <c r="Z138" s="145"/>
      <c r="AA138" s="145"/>
    </row>
    <row r="139" spans="1:27" ht="28.5" customHeight="1" thickBot="1">
      <c r="A139" s="481"/>
      <c r="B139" s="111" t="s">
        <v>128</v>
      </c>
      <c r="C139" s="615" t="s">
        <v>125</v>
      </c>
      <c r="D139" s="616"/>
      <c r="E139" s="616"/>
      <c r="F139" s="616"/>
      <c r="G139" s="616"/>
      <c r="H139" s="616"/>
      <c r="I139" s="616"/>
      <c r="J139" s="617"/>
      <c r="K139" s="168"/>
      <c r="L139" s="306"/>
      <c r="M139" s="145"/>
      <c r="N139" s="145"/>
      <c r="O139" s="145"/>
      <c r="P139" s="145"/>
      <c r="Q139" s="145"/>
      <c r="R139" s="145"/>
      <c r="S139" s="145"/>
      <c r="T139" s="145"/>
      <c r="U139" s="145"/>
      <c r="V139" s="145"/>
      <c r="W139" s="145"/>
      <c r="X139" s="145"/>
      <c r="Y139" s="145"/>
      <c r="Z139" s="145"/>
      <c r="AA139" s="145"/>
    </row>
    <row r="140" spans="1:27" ht="128.25" customHeight="1" hidden="1" thickBot="1">
      <c r="A140" s="543">
        <v>3</v>
      </c>
      <c r="B140" s="107" t="s">
        <v>209</v>
      </c>
      <c r="C140" s="392">
        <v>0</v>
      </c>
      <c r="D140" s="386">
        <v>0</v>
      </c>
      <c r="E140" s="425" t="s">
        <v>163</v>
      </c>
      <c r="F140" s="391" t="s">
        <v>58</v>
      </c>
      <c r="G140" s="187" t="s">
        <v>180</v>
      </c>
      <c r="H140" s="129" t="s">
        <v>179</v>
      </c>
      <c r="I140" s="259" t="s">
        <v>138</v>
      </c>
      <c r="J140" s="188" t="s">
        <v>135</v>
      </c>
      <c r="K140" s="233">
        <v>0</v>
      </c>
      <c r="L140" s="306"/>
      <c r="M140" s="145"/>
      <c r="N140" s="145"/>
      <c r="O140" s="145"/>
      <c r="P140" s="145"/>
      <c r="Q140" s="145"/>
      <c r="R140" s="145"/>
      <c r="S140" s="145"/>
      <c r="T140" s="145"/>
      <c r="U140" s="145"/>
      <c r="V140" s="145"/>
      <c r="W140" s="145"/>
      <c r="X140" s="145"/>
      <c r="Y140" s="145"/>
      <c r="Z140" s="145"/>
      <c r="AA140" s="145"/>
    </row>
    <row r="141" spans="1:27" ht="30.75" customHeight="1" hidden="1" thickBot="1">
      <c r="A141" s="544"/>
      <c r="B141" s="111" t="s">
        <v>128</v>
      </c>
      <c r="C141" s="615" t="s">
        <v>125</v>
      </c>
      <c r="D141" s="616"/>
      <c r="E141" s="616"/>
      <c r="F141" s="616"/>
      <c r="G141" s="616"/>
      <c r="H141" s="616"/>
      <c r="I141" s="616"/>
      <c r="J141" s="617"/>
      <c r="K141" s="165"/>
      <c r="L141" s="306"/>
      <c r="M141" s="145"/>
      <c r="N141" s="145"/>
      <c r="O141" s="145"/>
      <c r="P141" s="145"/>
      <c r="Q141" s="145"/>
      <c r="R141" s="145"/>
      <c r="S141" s="145"/>
      <c r="T141" s="145"/>
      <c r="U141" s="145"/>
      <c r="V141" s="145"/>
      <c r="W141" s="145"/>
      <c r="X141" s="145"/>
      <c r="Y141" s="145"/>
      <c r="Z141" s="145"/>
      <c r="AA141" s="145"/>
    </row>
    <row r="142" spans="1:27" ht="128.25" customHeight="1" hidden="1" thickBot="1">
      <c r="A142" s="281"/>
      <c r="B142" s="107" t="s">
        <v>209</v>
      </c>
      <c r="C142" s="392"/>
      <c r="D142" s="386"/>
      <c r="E142" s="425" t="s">
        <v>163</v>
      </c>
      <c r="F142" s="391" t="s">
        <v>58</v>
      </c>
      <c r="G142" s="187" t="s">
        <v>283</v>
      </c>
      <c r="H142" s="129" t="s">
        <v>283</v>
      </c>
      <c r="I142" s="259" t="s">
        <v>174</v>
      </c>
      <c r="J142" s="188"/>
      <c r="K142" s="233"/>
      <c r="L142" s="306"/>
      <c r="M142" s="145"/>
      <c r="N142" s="145"/>
      <c r="O142" s="145"/>
      <c r="P142" s="145"/>
      <c r="Q142" s="145"/>
      <c r="R142" s="145"/>
      <c r="S142" s="145"/>
      <c r="T142" s="145"/>
      <c r="U142" s="145"/>
      <c r="V142" s="145"/>
      <c r="W142" s="145"/>
      <c r="X142" s="145"/>
      <c r="Y142" s="145"/>
      <c r="Z142" s="145"/>
      <c r="AA142" s="145"/>
    </row>
    <row r="143" spans="1:27" ht="30.75" customHeight="1" hidden="1" thickBot="1">
      <c r="A143" s="281"/>
      <c r="B143" s="111" t="s">
        <v>128</v>
      </c>
      <c r="C143" s="615" t="s">
        <v>125</v>
      </c>
      <c r="D143" s="616"/>
      <c r="E143" s="616"/>
      <c r="F143" s="616"/>
      <c r="G143" s="616"/>
      <c r="H143" s="616"/>
      <c r="I143" s="616"/>
      <c r="J143" s="617"/>
      <c r="K143" s="165"/>
      <c r="L143" s="306"/>
      <c r="M143" s="145"/>
      <c r="N143" s="145"/>
      <c r="O143" s="145"/>
      <c r="P143" s="145"/>
      <c r="Q143" s="145"/>
      <c r="R143" s="145"/>
      <c r="S143" s="145"/>
      <c r="T143" s="145"/>
      <c r="U143" s="145"/>
      <c r="V143" s="145"/>
      <c r="W143" s="145"/>
      <c r="X143" s="145"/>
      <c r="Y143" s="145"/>
      <c r="Z143" s="145"/>
      <c r="AA143" s="145"/>
    </row>
    <row r="144" spans="1:27" ht="129" customHeight="1" thickBot="1">
      <c r="A144" s="543">
        <v>3</v>
      </c>
      <c r="B144" s="159" t="s">
        <v>363</v>
      </c>
      <c r="C144" s="374">
        <v>125000</v>
      </c>
      <c r="D144" s="374">
        <v>125000</v>
      </c>
      <c r="E144" s="185" t="s">
        <v>166</v>
      </c>
      <c r="F144" s="291" t="s">
        <v>58</v>
      </c>
      <c r="G144" s="296" t="s">
        <v>153</v>
      </c>
      <c r="H144" s="296" t="s">
        <v>154</v>
      </c>
      <c r="I144" s="296" t="s">
        <v>159</v>
      </c>
      <c r="J144" s="375" t="s">
        <v>135</v>
      </c>
      <c r="K144" s="372">
        <v>150000</v>
      </c>
      <c r="L144" s="169"/>
      <c r="M144" s="145"/>
      <c r="N144" s="145"/>
      <c r="O144" s="145"/>
      <c r="P144" s="145"/>
      <c r="Q144" s="145"/>
      <c r="R144" s="145"/>
      <c r="S144" s="145"/>
      <c r="T144" s="145"/>
      <c r="U144" s="145"/>
      <c r="V144" s="145"/>
      <c r="W144" s="145"/>
      <c r="X144" s="145"/>
      <c r="Y144" s="145"/>
      <c r="Z144" s="145"/>
      <c r="AA144" s="145"/>
    </row>
    <row r="145" spans="1:27" ht="30" customHeight="1" thickBot="1">
      <c r="A145" s="621"/>
      <c r="B145" s="146" t="s">
        <v>128</v>
      </c>
      <c r="C145" s="615" t="s">
        <v>289</v>
      </c>
      <c r="D145" s="616"/>
      <c r="E145" s="616"/>
      <c r="F145" s="616"/>
      <c r="G145" s="616"/>
      <c r="H145" s="616"/>
      <c r="I145" s="616"/>
      <c r="J145" s="617"/>
      <c r="K145" s="166"/>
      <c r="L145" s="306"/>
      <c r="M145" s="145"/>
      <c r="N145" s="145"/>
      <c r="O145" s="145"/>
      <c r="P145" s="145"/>
      <c r="Q145" s="145"/>
      <c r="R145" s="145"/>
      <c r="S145" s="145"/>
      <c r="T145" s="145"/>
      <c r="U145" s="145"/>
      <c r="V145" s="145"/>
      <c r="W145" s="145"/>
      <c r="X145" s="145"/>
      <c r="Y145" s="145"/>
      <c r="Z145" s="145"/>
      <c r="AA145" s="145"/>
    </row>
    <row r="146" spans="1:27" ht="180" customHeight="1" thickBot="1">
      <c r="A146" s="543">
        <v>4</v>
      </c>
      <c r="B146" s="260" t="s">
        <v>290</v>
      </c>
      <c r="C146" s="392">
        <v>125000</v>
      </c>
      <c r="D146" s="428">
        <v>125000</v>
      </c>
      <c r="E146" s="400" t="s">
        <v>165</v>
      </c>
      <c r="F146" s="186" t="s">
        <v>58</v>
      </c>
      <c r="G146" s="419" t="s">
        <v>173</v>
      </c>
      <c r="H146" s="129" t="s">
        <v>173</v>
      </c>
      <c r="I146" s="187" t="s">
        <v>138</v>
      </c>
      <c r="J146" s="160" t="s">
        <v>135</v>
      </c>
      <c r="K146" s="233">
        <v>150000</v>
      </c>
      <c r="L146" s="306"/>
      <c r="M146" s="145"/>
      <c r="N146" s="145"/>
      <c r="O146" s="145"/>
      <c r="P146" s="145"/>
      <c r="Q146" s="145"/>
      <c r="R146" s="145"/>
      <c r="S146" s="145"/>
      <c r="T146" s="145"/>
      <c r="U146" s="145"/>
      <c r="V146" s="145"/>
      <c r="W146" s="145"/>
      <c r="X146" s="145"/>
      <c r="Y146" s="145"/>
      <c r="Z146" s="145"/>
      <c r="AA146" s="145"/>
    </row>
    <row r="147" spans="1:27" ht="30" customHeight="1" thickBot="1">
      <c r="A147" s="544"/>
      <c r="B147" s="111" t="s">
        <v>128</v>
      </c>
      <c r="C147" s="683" t="s">
        <v>125</v>
      </c>
      <c r="D147" s="684"/>
      <c r="E147" s="684"/>
      <c r="F147" s="684"/>
      <c r="G147" s="684"/>
      <c r="H147" s="684"/>
      <c r="I147" s="684"/>
      <c r="J147" s="685"/>
      <c r="K147" s="181"/>
      <c r="L147" s="169"/>
      <c r="M147" s="145"/>
      <c r="N147" s="145"/>
      <c r="O147" s="145"/>
      <c r="P147" s="145"/>
      <c r="Q147" s="145"/>
      <c r="R147" s="145"/>
      <c r="S147" s="145"/>
      <c r="T147" s="145"/>
      <c r="U147" s="145"/>
      <c r="V147" s="145"/>
      <c r="W147" s="145"/>
      <c r="X147" s="145"/>
      <c r="Y147" s="145"/>
      <c r="Z147" s="145"/>
      <c r="AA147" s="145"/>
    </row>
    <row r="148" spans="1:27" ht="97.5" customHeight="1" thickBot="1">
      <c r="A148" s="543">
        <v>5</v>
      </c>
      <c r="B148" s="108" t="s">
        <v>219</v>
      </c>
      <c r="C148" s="430">
        <v>25000</v>
      </c>
      <c r="D148" s="386">
        <v>25000</v>
      </c>
      <c r="E148" s="397" t="s">
        <v>164</v>
      </c>
      <c r="F148" s="429" t="s">
        <v>58</v>
      </c>
      <c r="G148" s="187" t="s">
        <v>180</v>
      </c>
      <c r="H148" s="129" t="s">
        <v>179</v>
      </c>
      <c r="I148" s="259" t="s">
        <v>138</v>
      </c>
      <c r="J148" s="188" t="s">
        <v>135</v>
      </c>
      <c r="K148" s="372">
        <v>30000</v>
      </c>
      <c r="L148" s="169"/>
      <c r="M148" s="145"/>
      <c r="N148" s="145"/>
      <c r="O148" s="145"/>
      <c r="P148" s="145"/>
      <c r="Q148" s="145"/>
      <c r="R148" s="145"/>
      <c r="S148" s="145"/>
      <c r="T148" s="145"/>
      <c r="U148" s="145"/>
      <c r="V148" s="145"/>
      <c r="W148" s="145"/>
      <c r="X148" s="145"/>
      <c r="Y148" s="145"/>
      <c r="Z148" s="145"/>
      <c r="AA148" s="145"/>
    </row>
    <row r="149" spans="1:27" ht="29.25" customHeight="1" thickBot="1">
      <c r="A149" s="544"/>
      <c r="B149" s="111" t="s">
        <v>128</v>
      </c>
      <c r="C149" s="683" t="s">
        <v>126</v>
      </c>
      <c r="D149" s="684"/>
      <c r="E149" s="684"/>
      <c r="F149" s="684"/>
      <c r="G149" s="684"/>
      <c r="H149" s="684"/>
      <c r="I149" s="684"/>
      <c r="J149" s="685"/>
      <c r="K149" s="181"/>
      <c r="L149" s="169"/>
      <c r="M149" s="145"/>
      <c r="N149" s="145"/>
      <c r="O149" s="145"/>
      <c r="P149" s="145"/>
      <c r="Q149" s="145"/>
      <c r="R149" s="145"/>
      <c r="S149" s="145"/>
      <c r="T149" s="145"/>
      <c r="U149" s="145"/>
      <c r="V149" s="145"/>
      <c r="W149" s="145"/>
      <c r="X149" s="145"/>
      <c r="Y149" s="145"/>
      <c r="Z149" s="145"/>
      <c r="AA149" s="145"/>
    </row>
    <row r="150" spans="1:27" ht="29.25" customHeight="1" thickBot="1">
      <c r="A150" s="109"/>
      <c r="B150" s="269" t="s">
        <v>6</v>
      </c>
      <c r="C150" s="270">
        <f>SUM(C151:C163)</f>
        <v>930662</v>
      </c>
      <c r="D150" s="270">
        <f>+C150</f>
        <v>930662</v>
      </c>
      <c r="E150" s="271"/>
      <c r="F150" s="271"/>
      <c r="G150" s="266"/>
      <c r="H150" s="267"/>
      <c r="I150" s="268"/>
      <c r="J150" s="272"/>
      <c r="K150" s="270">
        <f>SUM(K151:K163)</f>
        <v>1116798</v>
      </c>
      <c r="L150" s="145"/>
      <c r="M150" s="145"/>
      <c r="N150" s="145"/>
      <c r="O150" s="145"/>
      <c r="P150" s="145"/>
      <c r="Q150" s="145"/>
      <c r="R150" s="145"/>
      <c r="S150" s="145"/>
      <c r="T150" s="145"/>
      <c r="U150" s="145"/>
      <c r="V150" s="145"/>
      <c r="W150" s="145"/>
      <c r="X150" s="145"/>
      <c r="Y150" s="145"/>
      <c r="Z150" s="145"/>
      <c r="AA150" s="145"/>
    </row>
    <row r="151" spans="1:27" ht="69" customHeight="1" thickBot="1">
      <c r="A151" s="661">
        <v>1</v>
      </c>
      <c r="B151" s="454" t="s">
        <v>321</v>
      </c>
      <c r="C151" s="376">
        <v>141666</v>
      </c>
      <c r="D151" s="377">
        <v>141666</v>
      </c>
      <c r="E151" s="378" t="s">
        <v>220</v>
      </c>
      <c r="F151" s="186" t="s">
        <v>58</v>
      </c>
      <c r="G151" s="187" t="s">
        <v>153</v>
      </c>
      <c r="H151" s="187" t="s">
        <v>153</v>
      </c>
      <c r="I151" s="187" t="s">
        <v>286</v>
      </c>
      <c r="J151" s="381" t="s">
        <v>135</v>
      </c>
      <c r="K151" s="382">
        <v>170000</v>
      </c>
      <c r="L151" s="306"/>
      <c r="M151" s="145"/>
      <c r="N151" s="145"/>
      <c r="O151" s="145"/>
      <c r="P151" s="145"/>
      <c r="Q151" s="145"/>
      <c r="R151" s="145"/>
      <c r="S151" s="145"/>
      <c r="T151" s="145"/>
      <c r="U151" s="145"/>
      <c r="V151" s="145"/>
      <c r="W151" s="145"/>
      <c r="X151" s="145"/>
      <c r="Y151" s="145"/>
      <c r="Z151" s="145"/>
      <c r="AA151" s="145"/>
    </row>
    <row r="152" spans="1:27" ht="30" customHeight="1" thickBot="1">
      <c r="A152" s="662"/>
      <c r="B152" s="111" t="s">
        <v>128</v>
      </c>
      <c r="C152" s="683" t="s">
        <v>127</v>
      </c>
      <c r="D152" s="684"/>
      <c r="E152" s="684"/>
      <c r="F152" s="684"/>
      <c r="G152" s="684"/>
      <c r="H152" s="684"/>
      <c r="I152" s="684"/>
      <c r="J152" s="685"/>
      <c r="K152" s="168"/>
      <c r="L152" s="306"/>
      <c r="M152" s="145"/>
      <c r="N152" s="145"/>
      <c r="O152" s="145"/>
      <c r="P152" s="145"/>
      <c r="Q152" s="145"/>
      <c r="R152" s="145"/>
      <c r="S152" s="145"/>
      <c r="T152" s="145"/>
      <c r="U152" s="145"/>
      <c r="V152" s="145"/>
      <c r="W152" s="145"/>
      <c r="X152" s="145"/>
      <c r="Y152" s="145"/>
      <c r="Z152" s="145"/>
      <c r="AA152" s="145"/>
    </row>
    <row r="153" spans="1:27" ht="78" customHeight="1" hidden="1" thickBot="1">
      <c r="A153" s="481"/>
      <c r="B153" s="454" t="s">
        <v>292</v>
      </c>
      <c r="C153" s="376"/>
      <c r="D153" s="377"/>
      <c r="E153" s="378" t="s">
        <v>291</v>
      </c>
      <c r="F153" s="186" t="s">
        <v>58</v>
      </c>
      <c r="G153" s="187" t="s">
        <v>153</v>
      </c>
      <c r="H153" s="187" t="s">
        <v>153</v>
      </c>
      <c r="I153" s="187" t="s">
        <v>286</v>
      </c>
      <c r="J153" s="381" t="s">
        <v>135</v>
      </c>
      <c r="K153" s="382"/>
      <c r="L153" s="306"/>
      <c r="M153" s="145"/>
      <c r="N153" s="145"/>
      <c r="O153" s="145"/>
      <c r="P153" s="145"/>
      <c r="Q153" s="145"/>
      <c r="R153" s="145"/>
      <c r="S153" s="145"/>
      <c r="T153" s="145"/>
      <c r="U153" s="145"/>
      <c r="V153" s="145"/>
      <c r="W153" s="145"/>
      <c r="X153" s="145"/>
      <c r="Y153" s="145"/>
      <c r="Z153" s="145"/>
      <c r="AA153" s="145"/>
    </row>
    <row r="154" spans="1:27" ht="30" customHeight="1" hidden="1" thickBot="1">
      <c r="A154" s="481"/>
      <c r="B154" s="111" t="s">
        <v>128</v>
      </c>
      <c r="C154" s="683" t="s">
        <v>127</v>
      </c>
      <c r="D154" s="684"/>
      <c r="E154" s="684"/>
      <c r="F154" s="684"/>
      <c r="G154" s="684"/>
      <c r="H154" s="684"/>
      <c r="I154" s="684"/>
      <c r="J154" s="685"/>
      <c r="K154" s="168"/>
      <c r="L154" s="306"/>
      <c r="M154" s="145"/>
      <c r="N154" s="145"/>
      <c r="O154" s="145"/>
      <c r="P154" s="145"/>
      <c r="Q154" s="145"/>
      <c r="R154" s="145"/>
      <c r="S154" s="145"/>
      <c r="T154" s="145"/>
      <c r="U154" s="145"/>
      <c r="V154" s="145"/>
      <c r="W154" s="145"/>
      <c r="X154" s="145"/>
      <c r="Y154" s="145"/>
      <c r="Z154" s="145"/>
      <c r="AA154" s="145"/>
    </row>
    <row r="155" spans="1:27" ht="69" customHeight="1" thickBot="1">
      <c r="A155" s="481">
        <v>2</v>
      </c>
      <c r="B155" s="454" t="s">
        <v>321</v>
      </c>
      <c r="C155" s="376">
        <v>83333</v>
      </c>
      <c r="D155" s="377">
        <v>83333</v>
      </c>
      <c r="E155" s="378" t="s">
        <v>220</v>
      </c>
      <c r="F155" s="186" t="s">
        <v>58</v>
      </c>
      <c r="G155" s="187" t="s">
        <v>160</v>
      </c>
      <c r="H155" s="187" t="s">
        <v>160</v>
      </c>
      <c r="I155" s="187" t="s">
        <v>272</v>
      </c>
      <c r="J155" s="381" t="s">
        <v>135</v>
      </c>
      <c r="K155" s="382">
        <v>100000</v>
      </c>
      <c r="L155" s="306"/>
      <c r="M155" s="145"/>
      <c r="N155" s="145"/>
      <c r="O155" s="145"/>
      <c r="P155" s="145"/>
      <c r="Q155" s="145"/>
      <c r="R155" s="145"/>
      <c r="S155" s="145"/>
      <c r="T155" s="145"/>
      <c r="U155" s="145"/>
      <c r="V155" s="145"/>
      <c r="W155" s="145"/>
      <c r="X155" s="145"/>
      <c r="Y155" s="145"/>
      <c r="Z155" s="145"/>
      <c r="AA155" s="145"/>
    </row>
    <row r="156" spans="1:27" ht="30" customHeight="1" thickBot="1">
      <c r="A156" s="481"/>
      <c r="B156" s="111" t="s">
        <v>128</v>
      </c>
      <c r="C156" s="683" t="s">
        <v>127</v>
      </c>
      <c r="D156" s="684"/>
      <c r="E156" s="684"/>
      <c r="F156" s="684"/>
      <c r="G156" s="684"/>
      <c r="H156" s="684"/>
      <c r="I156" s="684"/>
      <c r="J156" s="685"/>
      <c r="K156" s="168"/>
      <c r="L156" s="306"/>
      <c r="M156" s="145"/>
      <c r="N156" s="145"/>
      <c r="O156" s="145"/>
      <c r="P156" s="145"/>
      <c r="Q156" s="145"/>
      <c r="R156" s="145"/>
      <c r="S156" s="145"/>
      <c r="T156" s="145"/>
      <c r="U156" s="145"/>
      <c r="V156" s="145"/>
      <c r="W156" s="145"/>
      <c r="X156" s="145"/>
      <c r="Y156" s="145"/>
      <c r="Z156" s="145"/>
      <c r="AA156" s="145"/>
    </row>
    <row r="157" spans="1:27" ht="96" customHeight="1" thickBot="1">
      <c r="A157" s="521">
        <v>3</v>
      </c>
      <c r="B157" s="110" t="s">
        <v>293</v>
      </c>
      <c r="C157" s="430">
        <v>29166</v>
      </c>
      <c r="D157" s="431">
        <v>29166</v>
      </c>
      <c r="E157" s="432" t="s">
        <v>169</v>
      </c>
      <c r="F157" s="391" t="s">
        <v>58</v>
      </c>
      <c r="G157" s="187" t="s">
        <v>153</v>
      </c>
      <c r="H157" s="129" t="s">
        <v>153</v>
      </c>
      <c r="I157" s="187" t="s">
        <v>286</v>
      </c>
      <c r="J157" s="433" t="s">
        <v>135</v>
      </c>
      <c r="K157" s="380">
        <v>35000</v>
      </c>
      <c r="L157" s="169"/>
      <c r="M157" s="145"/>
      <c r="N157" s="145"/>
      <c r="O157" s="145"/>
      <c r="P157" s="145"/>
      <c r="Q157" s="145"/>
      <c r="R157" s="145"/>
      <c r="S157" s="145"/>
      <c r="T157" s="145"/>
      <c r="U157" s="145"/>
      <c r="V157" s="145"/>
      <c r="W157" s="145"/>
      <c r="X157" s="145"/>
      <c r="Y157" s="145"/>
      <c r="Z157" s="145"/>
      <c r="AA157" s="145"/>
    </row>
    <row r="158" spans="1:27" ht="30" customHeight="1" thickBot="1">
      <c r="A158" s="481"/>
      <c r="B158" s="111" t="s">
        <v>128</v>
      </c>
      <c r="C158" s="683" t="s">
        <v>127</v>
      </c>
      <c r="D158" s="684"/>
      <c r="E158" s="684"/>
      <c r="F158" s="684"/>
      <c r="G158" s="684"/>
      <c r="H158" s="684"/>
      <c r="I158" s="684"/>
      <c r="J158" s="685"/>
      <c r="K158" s="168"/>
      <c r="L158" s="306"/>
      <c r="M158" s="145"/>
      <c r="N158" s="145"/>
      <c r="O158" s="145"/>
      <c r="P158" s="145"/>
      <c r="Q158" s="145"/>
      <c r="R158" s="145"/>
      <c r="S158" s="145"/>
      <c r="T158" s="145"/>
      <c r="U158" s="145"/>
      <c r="V158" s="145"/>
      <c r="W158" s="145"/>
      <c r="X158" s="145"/>
      <c r="Y158" s="145"/>
      <c r="Z158" s="145"/>
      <c r="AA158" s="145"/>
    </row>
    <row r="159" spans="1:27" ht="96" customHeight="1" thickBot="1">
      <c r="A159" s="521">
        <v>4</v>
      </c>
      <c r="B159" s="110" t="s">
        <v>294</v>
      </c>
      <c r="C159" s="430">
        <v>25000</v>
      </c>
      <c r="D159" s="431">
        <v>25000</v>
      </c>
      <c r="E159" s="432" t="s">
        <v>295</v>
      </c>
      <c r="F159" s="391" t="s">
        <v>58</v>
      </c>
      <c r="G159" s="187" t="s">
        <v>153</v>
      </c>
      <c r="H159" s="129" t="s">
        <v>153</v>
      </c>
      <c r="I159" s="187" t="s">
        <v>286</v>
      </c>
      <c r="J159" s="433" t="s">
        <v>135</v>
      </c>
      <c r="K159" s="380">
        <v>30000</v>
      </c>
      <c r="L159" s="169"/>
      <c r="M159" s="145"/>
      <c r="N159" s="145"/>
      <c r="O159" s="145"/>
      <c r="P159" s="145"/>
      <c r="Q159" s="145"/>
      <c r="R159" s="145"/>
      <c r="S159" s="145"/>
      <c r="T159" s="145"/>
      <c r="U159" s="145"/>
      <c r="V159" s="145"/>
      <c r="W159" s="145"/>
      <c r="X159" s="145"/>
      <c r="Y159" s="145"/>
      <c r="Z159" s="145"/>
      <c r="AA159" s="145"/>
    </row>
    <row r="160" spans="1:27" ht="30" customHeight="1" thickBot="1">
      <c r="A160" s="522"/>
      <c r="B160" s="111" t="s">
        <v>128</v>
      </c>
      <c r="C160" s="615" t="s">
        <v>127</v>
      </c>
      <c r="D160" s="616"/>
      <c r="E160" s="616"/>
      <c r="F160" s="616"/>
      <c r="G160" s="616"/>
      <c r="H160" s="616"/>
      <c r="I160" s="616"/>
      <c r="J160" s="617"/>
      <c r="K160" s="181"/>
      <c r="L160" s="169"/>
      <c r="M160" s="145"/>
      <c r="N160" s="145"/>
      <c r="O160" s="145"/>
      <c r="P160" s="145"/>
      <c r="Q160" s="145"/>
      <c r="R160" s="145"/>
      <c r="S160" s="145"/>
      <c r="T160" s="145"/>
      <c r="U160" s="145"/>
      <c r="V160" s="145"/>
      <c r="W160" s="145"/>
      <c r="X160" s="145"/>
      <c r="Y160" s="145"/>
      <c r="Z160" s="145"/>
      <c r="AA160" s="145"/>
    </row>
    <row r="161" spans="1:27" ht="85.5" customHeight="1" thickBot="1">
      <c r="A161" s="481">
        <v>5</v>
      </c>
      <c r="B161" s="509" t="s">
        <v>322</v>
      </c>
      <c r="C161" s="430">
        <v>416666</v>
      </c>
      <c r="D161" s="431">
        <v>416666</v>
      </c>
      <c r="E161" s="432" t="s">
        <v>296</v>
      </c>
      <c r="F161" s="391" t="s">
        <v>58</v>
      </c>
      <c r="G161" s="187" t="s">
        <v>153</v>
      </c>
      <c r="H161" s="129" t="s">
        <v>153</v>
      </c>
      <c r="I161" s="187" t="s">
        <v>286</v>
      </c>
      <c r="J161" s="433" t="s">
        <v>135</v>
      </c>
      <c r="K161" s="380">
        <v>500000</v>
      </c>
      <c r="L161" s="169"/>
      <c r="M161" s="145"/>
      <c r="N161" s="145"/>
      <c r="O161" s="145"/>
      <c r="P161" s="145"/>
      <c r="Q161" s="145"/>
      <c r="R161" s="145"/>
      <c r="S161" s="145"/>
      <c r="T161" s="145"/>
      <c r="U161" s="145"/>
      <c r="V161" s="145"/>
      <c r="W161" s="145"/>
      <c r="X161" s="145"/>
      <c r="Y161" s="145"/>
      <c r="Z161" s="145"/>
      <c r="AA161" s="145"/>
    </row>
    <row r="162" spans="1:27" ht="30" customHeight="1" thickBot="1">
      <c r="A162" s="481"/>
      <c r="B162" s="111" t="s">
        <v>128</v>
      </c>
      <c r="C162" s="615" t="s">
        <v>297</v>
      </c>
      <c r="D162" s="616"/>
      <c r="E162" s="616"/>
      <c r="F162" s="616"/>
      <c r="G162" s="616"/>
      <c r="H162" s="616"/>
      <c r="I162" s="616"/>
      <c r="J162" s="617"/>
      <c r="K162" s="181"/>
      <c r="L162" s="169"/>
      <c r="M162" s="145"/>
      <c r="N162" s="145"/>
      <c r="O162" s="145"/>
      <c r="P162" s="145"/>
      <c r="Q162" s="145"/>
      <c r="R162" s="145"/>
      <c r="S162" s="145"/>
      <c r="T162" s="145"/>
      <c r="U162" s="145"/>
      <c r="V162" s="145"/>
      <c r="W162" s="145"/>
      <c r="X162" s="145"/>
      <c r="Y162" s="145"/>
      <c r="Z162" s="145"/>
      <c r="AA162" s="145"/>
    </row>
    <row r="163" spans="1:27" ht="87.75" customHeight="1" thickBot="1">
      <c r="A163" s="543">
        <v>6</v>
      </c>
      <c r="B163" s="110" t="s">
        <v>377</v>
      </c>
      <c r="C163" s="430">
        <v>234831</v>
      </c>
      <c r="D163" s="431">
        <v>234831</v>
      </c>
      <c r="E163" s="432" t="s">
        <v>296</v>
      </c>
      <c r="F163" s="391" t="s">
        <v>58</v>
      </c>
      <c r="G163" s="187" t="s">
        <v>161</v>
      </c>
      <c r="H163" s="129" t="s">
        <v>161</v>
      </c>
      <c r="I163" s="187" t="s">
        <v>300</v>
      </c>
      <c r="J163" s="516">
        <v>13</v>
      </c>
      <c r="K163" s="380">
        <v>281798</v>
      </c>
      <c r="L163" s="169"/>
      <c r="M163" s="145"/>
      <c r="N163" s="145"/>
      <c r="O163" s="145"/>
      <c r="P163" s="145"/>
      <c r="Q163" s="145"/>
      <c r="R163" s="145"/>
      <c r="S163" s="145"/>
      <c r="T163" s="145"/>
      <c r="U163" s="145"/>
      <c r="V163" s="145"/>
      <c r="W163" s="145"/>
      <c r="X163" s="145"/>
      <c r="Y163" s="145"/>
      <c r="Z163" s="145"/>
      <c r="AA163" s="145"/>
    </row>
    <row r="164" spans="1:27" ht="30" customHeight="1" thickBot="1">
      <c r="A164" s="544"/>
      <c r="B164" s="111" t="s">
        <v>128</v>
      </c>
      <c r="C164" s="615" t="s">
        <v>297</v>
      </c>
      <c r="D164" s="616"/>
      <c r="E164" s="616"/>
      <c r="F164" s="616"/>
      <c r="G164" s="616"/>
      <c r="H164" s="616"/>
      <c r="I164" s="616"/>
      <c r="J164" s="617"/>
      <c r="K164" s="181"/>
      <c r="L164" s="169"/>
      <c r="M164" s="145"/>
      <c r="N164" s="145"/>
      <c r="O164" s="145"/>
      <c r="P164" s="145"/>
      <c r="Q164" s="145"/>
      <c r="R164" s="145"/>
      <c r="S164" s="145"/>
      <c r="T164" s="145"/>
      <c r="U164" s="145"/>
      <c r="V164" s="145"/>
      <c r="W164" s="145"/>
      <c r="X164" s="145"/>
      <c r="Y164" s="145"/>
      <c r="Z164" s="145"/>
      <c r="AA164" s="145"/>
    </row>
    <row r="165" spans="1:11" ht="12.75">
      <c r="A165" s="599" t="s">
        <v>393</v>
      </c>
      <c r="B165" s="600"/>
      <c r="C165" s="600"/>
      <c r="D165" s="600"/>
      <c r="F165" s="136"/>
      <c r="G165" s="686" t="s">
        <v>362</v>
      </c>
      <c r="H165" s="686"/>
      <c r="I165" s="686"/>
      <c r="J165" s="686"/>
      <c r="K165" s="687"/>
    </row>
    <row r="166" spans="1:11" ht="27.75" customHeight="1">
      <c r="A166" s="600"/>
      <c r="B166" s="600"/>
      <c r="C166" s="600"/>
      <c r="D166" s="600"/>
      <c r="F166" s="136"/>
      <c r="G166" s="597"/>
      <c r="H166" s="597"/>
      <c r="I166" s="597"/>
      <c r="J166" s="597"/>
      <c r="K166" s="597"/>
    </row>
    <row r="167" spans="6:11" ht="12.75" customHeight="1">
      <c r="F167" s="136"/>
      <c r="G167" s="597"/>
      <c r="H167" s="597"/>
      <c r="I167" s="597"/>
      <c r="J167" s="597"/>
      <c r="K167" s="597"/>
    </row>
    <row r="168" spans="6:11" ht="20.25" customHeight="1">
      <c r="F168" s="136"/>
      <c r="G168" s="278"/>
      <c r="H168" s="278"/>
      <c r="I168" s="278"/>
      <c r="J168" s="278"/>
      <c r="K168" s="278"/>
    </row>
    <row r="169" spans="6:11" ht="12.75" customHeight="1">
      <c r="F169" s="136"/>
      <c r="G169" s="278"/>
      <c r="H169" s="278"/>
      <c r="I169" s="278"/>
      <c r="J169" s="278"/>
      <c r="K169" s="278"/>
    </row>
    <row r="170" spans="6:11" ht="30.75" customHeight="1">
      <c r="F170" s="136"/>
      <c r="G170" s="278"/>
      <c r="H170" s="278"/>
      <c r="I170" s="278"/>
      <c r="J170" s="278"/>
      <c r="K170" s="278"/>
    </row>
    <row r="171" spans="6:9" ht="12.75">
      <c r="F171" s="136"/>
      <c r="G171" s="136"/>
      <c r="H171" s="136"/>
      <c r="I171" s="136"/>
    </row>
    <row r="172" spans="6:9" ht="12.75">
      <c r="F172" s="136"/>
      <c r="G172" s="136"/>
      <c r="H172" s="136"/>
      <c r="I172" s="136"/>
    </row>
  </sheetData>
  <sheetProtection/>
  <mergeCells count="138">
    <mergeCell ref="C78:J78"/>
    <mergeCell ref="C158:J158"/>
    <mergeCell ref="C145:J145"/>
    <mergeCell ref="C90:J90"/>
    <mergeCell ref="C88:J88"/>
    <mergeCell ref="C137:J137"/>
    <mergeCell ref="C133:J133"/>
    <mergeCell ref="C143:J143"/>
    <mergeCell ref="C135:J135"/>
    <mergeCell ref="C108:J108"/>
    <mergeCell ref="G165:K167"/>
    <mergeCell ref="A151:A152"/>
    <mergeCell ref="C152:J152"/>
    <mergeCell ref="A165:D166"/>
    <mergeCell ref="C164:J164"/>
    <mergeCell ref="A146:A147"/>
    <mergeCell ref="A163:A164"/>
    <mergeCell ref="C154:J154"/>
    <mergeCell ref="C112:J112"/>
    <mergeCell ref="C141:J141"/>
    <mergeCell ref="C149:J149"/>
    <mergeCell ref="C116:J116"/>
    <mergeCell ref="C120:J120"/>
    <mergeCell ref="C124:J124"/>
    <mergeCell ref="C126:J126"/>
    <mergeCell ref="C114:J114"/>
    <mergeCell ref="C130:J130"/>
    <mergeCell ref="C147:J147"/>
    <mergeCell ref="C162:J162"/>
    <mergeCell ref="C160:J160"/>
    <mergeCell ref="A144:A145"/>
    <mergeCell ref="C156:J156"/>
    <mergeCell ref="A140:A141"/>
    <mergeCell ref="C68:J68"/>
    <mergeCell ref="C66:J66"/>
    <mergeCell ref="C61:J61"/>
    <mergeCell ref="C59:J59"/>
    <mergeCell ref="A119:A120"/>
    <mergeCell ref="A148:A149"/>
    <mergeCell ref="C139:J139"/>
    <mergeCell ref="A79:A80"/>
    <mergeCell ref="A107:A108"/>
    <mergeCell ref="A134:A135"/>
    <mergeCell ref="C57:J57"/>
    <mergeCell ref="C70:J70"/>
    <mergeCell ref="A69:A70"/>
    <mergeCell ref="A73:A74"/>
    <mergeCell ref="A21:A22"/>
    <mergeCell ref="C16:J16"/>
    <mergeCell ref="C18:J18"/>
    <mergeCell ref="A26:A27"/>
    <mergeCell ref="A17:A18"/>
    <mergeCell ref="A71:A72"/>
    <mergeCell ref="A19:A20"/>
    <mergeCell ref="A9:A10"/>
    <mergeCell ref="A132:A133"/>
    <mergeCell ref="C118:J118"/>
    <mergeCell ref="A89:A90"/>
    <mergeCell ref="A67:A68"/>
    <mergeCell ref="C47:J47"/>
    <mergeCell ref="A13:A14"/>
    <mergeCell ref="A127:A128"/>
    <mergeCell ref="C110:J110"/>
    <mergeCell ref="K4:K5"/>
    <mergeCell ref="C24:J24"/>
    <mergeCell ref="C27:J27"/>
    <mergeCell ref="C22:J22"/>
    <mergeCell ref="D4:E4"/>
    <mergeCell ref="C10:J10"/>
    <mergeCell ref="C20:J20"/>
    <mergeCell ref="C12:J12"/>
    <mergeCell ref="C14:J14"/>
    <mergeCell ref="A30:A31"/>
    <mergeCell ref="C31:J31"/>
    <mergeCell ref="A23:A24"/>
    <mergeCell ref="A28:A29"/>
    <mergeCell ref="C29:J29"/>
    <mergeCell ref="C35:J35"/>
    <mergeCell ref="A32:A33"/>
    <mergeCell ref="A34:A35"/>
    <mergeCell ref="A1:K1"/>
    <mergeCell ref="G4:I4"/>
    <mergeCell ref="J4:J5"/>
    <mergeCell ref="A2:K2"/>
    <mergeCell ref="F4:F5"/>
    <mergeCell ref="A15:A16"/>
    <mergeCell ref="A3:J3"/>
    <mergeCell ref="A4:A5"/>
    <mergeCell ref="B4:B5"/>
    <mergeCell ref="C4:C5"/>
    <mergeCell ref="A46:A47"/>
    <mergeCell ref="A38:A39"/>
    <mergeCell ref="C45:J45"/>
    <mergeCell ref="C37:J37"/>
    <mergeCell ref="C33:J33"/>
    <mergeCell ref="A44:A45"/>
    <mergeCell ref="A36:A37"/>
    <mergeCell ref="C41:J41"/>
    <mergeCell ref="C43:J43"/>
    <mergeCell ref="C49:J49"/>
    <mergeCell ref="A85:A86"/>
    <mergeCell ref="A56:A57"/>
    <mergeCell ref="C92:J92"/>
    <mergeCell ref="C39:J39"/>
    <mergeCell ref="C53:J53"/>
    <mergeCell ref="C76:J76"/>
    <mergeCell ref="A75:A76"/>
    <mergeCell ref="A52:A53"/>
    <mergeCell ref="C51:J51"/>
    <mergeCell ref="C55:J55"/>
    <mergeCell ref="C84:J84"/>
    <mergeCell ref="C63:J63"/>
    <mergeCell ref="A95:A96"/>
    <mergeCell ref="C96:J96"/>
    <mergeCell ref="C94:J94"/>
    <mergeCell ref="C74:J74"/>
    <mergeCell ref="C72:J72"/>
    <mergeCell ref="C80:J80"/>
    <mergeCell ref="A77:A78"/>
    <mergeCell ref="C82:J82"/>
    <mergeCell ref="C100:J100"/>
    <mergeCell ref="A93:A94"/>
    <mergeCell ref="A83:A84"/>
    <mergeCell ref="A101:A102"/>
    <mergeCell ref="C98:J98"/>
    <mergeCell ref="C86:J86"/>
    <mergeCell ref="A87:A88"/>
    <mergeCell ref="A97:A98"/>
    <mergeCell ref="A117:A118"/>
    <mergeCell ref="C128:J128"/>
    <mergeCell ref="A115:A116"/>
    <mergeCell ref="A111:A112"/>
    <mergeCell ref="A99:A100"/>
    <mergeCell ref="C102:J102"/>
    <mergeCell ref="C104:J104"/>
    <mergeCell ref="C106:J106"/>
    <mergeCell ref="C122:J122"/>
    <mergeCell ref="A109:A110"/>
  </mergeCells>
  <printOptions/>
  <pageMargins left="0.23" right="0.16" top="0.11" bottom="0.16" header="0.11"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Zorana</dc:creator>
  <cp:keywords/>
  <dc:description/>
  <cp:lastModifiedBy>Vladana</cp:lastModifiedBy>
  <cp:lastPrinted>2019-11-18T11:03:52Z</cp:lastPrinted>
  <dcterms:created xsi:type="dcterms:W3CDTF">2013-07-01T07:16:45Z</dcterms:created>
  <dcterms:modified xsi:type="dcterms:W3CDTF">2019-11-18T11:03:57Z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