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875" firstSheet="1" activeTab="2"/>
  </bookViews>
  <sheets>
    <sheet name="ЈН на које се не примењује" sheetId="1" r:id="rId1"/>
    <sheet name="JN na koje se zakon " sheetId="2" r:id="rId2"/>
    <sheet name="JN na koje se zakon ne primenju" sheetId="3" r:id="rId3"/>
  </sheets>
  <definedNames/>
  <calcPr fullCalcOnLoad="1"/>
</workbook>
</file>

<file path=xl/sharedStrings.xml><?xml version="1.0" encoding="utf-8"?>
<sst xmlns="http://schemas.openxmlformats.org/spreadsheetml/2006/main" count="1223" uniqueCount="411">
  <si>
    <t>ДОБРА</t>
  </si>
  <si>
    <t>УСЛУГЕ</t>
  </si>
  <si>
    <t>РАДОВИ</t>
  </si>
  <si>
    <t xml:space="preserve">ИЗМЕНЕ И ДОПУНЕ </t>
  </si>
  <si>
    <t>ПЛАНА ЈАВНИХ НАБАВКИ ЗА 2013.годину</t>
  </si>
  <si>
    <t>број 4/13-ЗА од 28.02.2013.г., а на основу Захтева за промену апропријације број 1 од 28.02.2013.г.</t>
  </si>
  <si>
    <t>ОПРЕМА</t>
  </si>
  <si>
    <t>Опрема за културу</t>
  </si>
  <si>
    <t>Фебруар</t>
  </si>
  <si>
    <t>Канцелар.матер., папир А4, папир за матрични штампач, фасцикле, налози за пренос, нал.за уплату, коверте, регистрат., призн.. ЦД,ДВД и друго</t>
  </si>
  <si>
    <t>Гориво - бензин, гас, мазива, гуме, прва помоћ, прслуци и др, матер. за прев.сред.</t>
  </si>
  <si>
    <t>Гориво - бензин, гас, мазива, гуме, прва помоћ, прслуци и др, матер. за прев.сред</t>
  </si>
  <si>
    <t>Стручна литература за запослене</t>
  </si>
  <si>
    <t>Матер. за културу- материјал за сцену- кабле, халогене сијалице,матер.за миксету и озвуч.</t>
  </si>
  <si>
    <t>Матер. за културу- матер. за сцену- кабле, халогене сијалице,материјал за миксету и озвуч.</t>
  </si>
  <si>
    <t>Материјал за хигијену</t>
  </si>
  <si>
    <t>Материјал . храна</t>
  </si>
  <si>
    <t>Материјал –пиће</t>
  </si>
  <si>
    <r>
      <rPr>
        <b/>
        <sz val="9"/>
        <rFont val="Times New Roman"/>
        <family val="1"/>
      </rPr>
      <t>426111</t>
    </r>
    <r>
      <rPr>
        <sz val="9"/>
        <rFont val="Times New Roman"/>
        <family val="1"/>
      </rPr>
      <t xml:space="preserve">
канцеларијски материјал</t>
    </r>
  </si>
  <si>
    <r>
      <rPr>
        <b/>
        <sz val="9"/>
        <rFont val="Times New Roman"/>
        <family val="1"/>
      </rPr>
      <t>426411</t>
    </r>
    <r>
      <rPr>
        <sz val="9"/>
        <rFont val="Times New Roman"/>
        <family val="1"/>
      </rPr>
      <t xml:space="preserve">
Гориво</t>
    </r>
  </si>
  <si>
    <r>
      <rPr>
        <b/>
        <sz val="9"/>
        <rFont val="Times New Roman"/>
        <family val="1"/>
      </rPr>
      <t>426311</t>
    </r>
    <r>
      <rPr>
        <sz val="9"/>
        <rFont val="Times New Roman"/>
        <family val="1"/>
      </rPr>
      <t xml:space="preserve">
Стручна литература за редовне потребе запослених</t>
    </r>
  </si>
  <si>
    <r>
      <rPr>
        <b/>
        <sz val="9"/>
        <rFont val="Times New Roman"/>
        <family val="1"/>
      </rPr>
      <t>426621</t>
    </r>
    <r>
      <rPr>
        <sz val="9"/>
        <rFont val="Times New Roman"/>
        <family val="1"/>
      </rPr>
      <t xml:space="preserve">
материјал за културу</t>
    </r>
  </si>
  <si>
    <t>Материјал -храна
(Додатна средства: Дан матерњег језика – 10.000,00; Светски дан Рома – 30.000,00; Фолкл.ств. Рома – 10.000,00)</t>
  </si>
  <si>
    <t>Материјал -пиће
(Додатна средства: Дан матерњег језика – 10.000,00; Светски дан Рома – 20.000,00; Фолкл.ств. Рома – 10.000,00)</t>
  </si>
  <si>
    <r>
      <rPr>
        <b/>
        <sz val="9"/>
        <rFont val="Times New Roman"/>
        <family val="1"/>
      </rPr>
      <t>426811</t>
    </r>
    <r>
      <rPr>
        <sz val="9"/>
        <rFont val="Times New Roman"/>
        <family val="1"/>
      </rPr>
      <t xml:space="preserve">
материјал за чишћење
</t>
    </r>
  </si>
  <si>
    <r>
      <rPr>
        <b/>
        <sz val="9"/>
        <rFont val="Times New Roman"/>
        <family val="1"/>
      </rPr>
      <t>426821</t>
    </r>
    <r>
      <rPr>
        <sz val="9"/>
        <rFont val="Times New Roman"/>
        <family val="1"/>
      </rPr>
      <t xml:space="preserve">
храна</t>
    </r>
  </si>
  <si>
    <r>
      <rPr>
        <b/>
        <sz val="9"/>
        <rFont val="Times New Roman"/>
        <family val="1"/>
      </rPr>
      <t>426822</t>
    </r>
    <r>
      <rPr>
        <sz val="9"/>
        <rFont val="Times New Roman"/>
        <family val="1"/>
      </rPr>
      <t xml:space="preserve">
пиће</t>
    </r>
  </si>
  <si>
    <t>Услуге штампања плаката, флајера,
афиша, каталога, публикација, 
монографија и другог материјала по
програму рада Установе и за 
манифестације у општини Бор</t>
  </si>
  <si>
    <t>Услуге рекламе на локалним 
медијима -радио и телевизија</t>
  </si>
  <si>
    <t>Угоститељске услуге за програме,
преноћишта за извођаче, вечере, 
коктели, освежење а за програме
Установе (Додатна средства: Светски
дан Рома - 100.000,00)</t>
  </si>
  <si>
    <t xml:space="preserve">Репрезентација и награде за програме Установе, манифестације, Фестивале, рецитаторе и остало по плану Установе  </t>
  </si>
  <si>
    <t>Уговори о привр.и повр. посл.</t>
  </si>
  <si>
    <t>Прог. у реал. Уст.који не подлежу Јавним набав.(Прог. у оквиру Фест., радион. изл., триб., балет. концерата и др. Ман.(Дод.сред.: Фолк.ствар. Рома – 80.000,00)</t>
  </si>
  <si>
    <t xml:space="preserve">Угов. о делу и аут. Хонор.– жири за „Сусрете села“, за рецит.,за Фест.вл. Песме, мат.
Језика, сним. Приграма и рад.и школе при Уст.(Дод.сред.:Дан мат.језика -80.000,00, Фолк.ств.Рома -50.000,00)
</t>
  </si>
  <si>
    <t>Сусрети села 2013
за села учеснике манифест.</t>
  </si>
  <si>
    <t>Приказивање филмова у оквиру Фестивала филмова</t>
  </si>
  <si>
    <t>Услуге штампања плаката, флајера, афиша, каталога, публикација, монографија  и другог  материјала</t>
  </si>
  <si>
    <t>01-буџет</t>
  </si>
  <si>
    <t>04-сопствени приходи</t>
  </si>
  <si>
    <r>
      <rPr>
        <b/>
        <sz val="10"/>
        <rFont val="Times New Roman"/>
        <family val="1"/>
      </rPr>
      <t>423419</t>
    </r>
    <r>
      <rPr>
        <sz val="10"/>
        <rFont val="Times New Roman"/>
        <family val="1"/>
      </rPr>
      <t>-остале
услуге штампања</t>
    </r>
  </si>
  <si>
    <r>
      <rPr>
        <b/>
        <sz val="10"/>
        <rFont val="Times New Roman"/>
        <family val="1"/>
      </rPr>
      <t>423441</t>
    </r>
    <r>
      <rPr>
        <sz val="10"/>
        <rFont val="Times New Roman"/>
        <family val="1"/>
      </rPr>
      <t>-
медијске услуге радија и телевизије</t>
    </r>
  </si>
  <si>
    <r>
      <rPr>
        <b/>
        <sz val="10"/>
        <rFont val="Times New Roman"/>
        <family val="1"/>
      </rPr>
      <t>423621</t>
    </r>
    <r>
      <rPr>
        <sz val="10"/>
        <rFont val="Times New Roman"/>
        <family val="1"/>
      </rPr>
      <t>-
Угост.услуге</t>
    </r>
  </si>
  <si>
    <r>
      <rPr>
        <b/>
        <sz val="10"/>
        <rFont val="Times New Roman"/>
        <family val="1"/>
      </rPr>
      <t>423599</t>
    </r>
    <r>
      <rPr>
        <sz val="10"/>
        <rFont val="Times New Roman"/>
        <family val="1"/>
      </rPr>
      <t>-Остале
стручне услуге</t>
    </r>
  </si>
  <si>
    <t>Поправке и одржавање рачунарске опреме- рециклажа кертриџа и остале поправке</t>
  </si>
  <si>
    <t>Попр. и одржавање опреме за култ. – озвучење и расвета и апарати у биоск.у и згради муз.школе на сцени и у сали и др.</t>
  </si>
  <si>
    <t>Oдржавање противпожарних апарата</t>
  </si>
  <si>
    <t>Административна Опрема</t>
  </si>
  <si>
    <r>
      <rPr>
        <b/>
        <sz val="10"/>
        <rFont val="Times New Roman"/>
        <family val="1"/>
      </rPr>
      <t>424221</t>
    </r>
    <r>
      <rPr>
        <sz val="10"/>
        <rFont val="Times New Roman"/>
        <family val="1"/>
      </rPr>
      <t>-
Специјализо-ване услуге културе</t>
    </r>
  </si>
  <si>
    <r>
      <rPr>
        <b/>
        <sz val="10"/>
        <rFont val="Times New Roman"/>
        <family val="1"/>
      </rPr>
      <t>424221</t>
    </r>
    <r>
      <rPr>
        <sz val="10"/>
        <rFont val="Times New Roman"/>
        <family val="1"/>
      </rPr>
      <t>-
Услуге културе</t>
    </r>
  </si>
  <si>
    <r>
      <rPr>
        <b/>
        <sz val="10"/>
        <rFont val="Times New Roman"/>
        <family val="1"/>
      </rPr>
      <t>423599</t>
    </r>
    <r>
      <rPr>
        <sz val="10"/>
        <rFont val="Times New Roman"/>
        <family val="1"/>
      </rPr>
      <t>-
Остале 
стручне
услуге</t>
    </r>
  </si>
  <si>
    <r>
      <rPr>
        <b/>
        <sz val="10"/>
        <rFont val="Times New Roman"/>
        <family val="1"/>
      </rPr>
      <t>423419</t>
    </r>
    <r>
      <rPr>
        <sz val="10"/>
        <rFont val="Times New Roman"/>
        <family val="1"/>
      </rPr>
      <t>-
Остале услуге
штампања</t>
    </r>
  </si>
  <si>
    <r>
      <rPr>
        <b/>
        <sz val="10"/>
        <rFont val="Times New Roman"/>
        <family val="1"/>
      </rPr>
      <t>425222</t>
    </r>
    <r>
      <rPr>
        <sz val="10"/>
        <rFont val="Times New Roman"/>
        <family val="1"/>
      </rPr>
      <t>-
Поправке и
одржавање
рачунара</t>
    </r>
  </si>
  <si>
    <r>
      <rPr>
        <b/>
        <sz val="10"/>
        <rFont val="Times New Roman"/>
        <family val="1"/>
      </rPr>
      <t>425262</t>
    </r>
    <r>
      <rPr>
        <sz val="10"/>
        <rFont val="Times New Roman"/>
        <family val="1"/>
      </rPr>
      <t>-
Поправке и 
одрж.опреме
за културу</t>
    </r>
  </si>
  <si>
    <r>
      <rPr>
        <b/>
        <sz val="10"/>
        <rFont val="Times New Roman"/>
        <family val="1"/>
      </rPr>
      <t>425281</t>
    </r>
    <r>
      <rPr>
        <sz val="10"/>
        <rFont val="Times New Roman"/>
        <family val="1"/>
      </rPr>
      <t>-Одрж.
опреме за 
пр.пожарну 
заштиту</t>
    </r>
  </si>
  <si>
    <r>
      <rPr>
        <b/>
        <sz val="10"/>
        <rFont val="Times New Roman"/>
        <family val="1"/>
      </rPr>
      <t>512211</t>
    </r>
    <r>
      <rPr>
        <sz val="10"/>
        <rFont val="Times New Roman"/>
        <family val="1"/>
      </rPr>
      <t>-
Адм. Опрема</t>
    </r>
  </si>
  <si>
    <r>
      <rPr>
        <b/>
        <sz val="10"/>
        <rFont val="Times New Roman"/>
        <family val="1"/>
      </rPr>
      <t>512631</t>
    </r>
    <r>
      <rPr>
        <sz val="10"/>
        <rFont val="Times New Roman"/>
        <family val="1"/>
      </rPr>
      <t xml:space="preserve">-
Опрема за 
културу
</t>
    </r>
  </si>
  <si>
    <t>јануар</t>
  </si>
  <si>
    <t>јануар-
децембар</t>
  </si>
  <si>
    <t>Члан.39
став 2.
Закона о 
јавним
набавкама</t>
  </si>
  <si>
    <t>Услуге извођења ватромета
за обележавање Дана рудара
06.08.2013.г.</t>
  </si>
  <si>
    <t xml:space="preserve">Редни
број </t>
  </si>
  <si>
    <t xml:space="preserve">Предмет набавке/
ОРН
</t>
  </si>
  <si>
    <t>Процењена
вредност
(укупно, по
годинама</t>
  </si>
  <si>
    <t>Износ</t>
  </si>
  <si>
    <t>Конто</t>
  </si>
  <si>
    <t>Врста
поступка</t>
  </si>
  <si>
    <t>Покретања
поступка</t>
  </si>
  <si>
    <t>Закључења
уговора</t>
  </si>
  <si>
    <t>Извршења
уговора</t>
  </si>
  <si>
    <t>Напомена</t>
  </si>
  <si>
    <t>УКУПНО</t>
  </si>
  <si>
    <t xml:space="preserve">Разлог и оправданост појединачне набавке; Начин утврђивања процењене вредности 
</t>
  </si>
  <si>
    <t>2.</t>
  </si>
  <si>
    <t>1.</t>
  </si>
  <si>
    <t>3.</t>
  </si>
  <si>
    <t>4.</t>
  </si>
  <si>
    <t>5.</t>
  </si>
  <si>
    <t>6.</t>
  </si>
  <si>
    <t>7.</t>
  </si>
  <si>
    <t>8.</t>
  </si>
  <si>
    <t>9.</t>
  </si>
  <si>
    <t>10.</t>
  </si>
  <si>
    <t>11.</t>
  </si>
  <si>
    <t>12.</t>
  </si>
  <si>
    <r>
      <rPr>
        <b/>
        <sz val="10"/>
        <rFont val="Times New Roman"/>
        <family val="1"/>
      </rPr>
      <t>423711</t>
    </r>
    <r>
      <rPr>
        <sz val="10"/>
        <rFont val="Times New Roman"/>
        <family val="1"/>
      </rPr>
      <t xml:space="preserve">-
Репрезентација
</t>
    </r>
    <r>
      <rPr>
        <b/>
        <sz val="10"/>
        <rFont val="Times New Roman"/>
        <family val="1"/>
      </rPr>
      <t>423712</t>
    </r>
    <r>
      <rPr>
        <sz val="10"/>
        <rFont val="Times New Roman"/>
        <family val="1"/>
      </rPr>
      <t>-Поклони</t>
    </r>
  </si>
  <si>
    <t>Уговори о делу и уговори о ауторском делу</t>
  </si>
  <si>
    <t>Планирана средства у 
буџету/финан.
(без ПДВ-а)</t>
  </si>
  <si>
    <t xml:space="preserve">                      Оквирни датум</t>
  </si>
  <si>
    <t>Ради реализације програма Установе; На основу цена на тржишту</t>
  </si>
  <si>
    <t>Неопходан материјал за рад Установе; На основу цена на тржишту</t>
  </si>
  <si>
    <t>Неопходни материјал за службено возило за реализацију програма Установе; На основу цена на тржишту</t>
  </si>
  <si>
    <t>Литература за књиговодство, правне и опште послове, као и за рад организатора и реализатора програма Установе; На основу цена на тржишту</t>
  </si>
  <si>
    <t>Неопходни материјал за сцену на којој се реализују програми Установе; На основу цена на тржишту</t>
  </si>
  <si>
    <t>Неопходан материјал за редовно одржавање хигијене у просторијама Установе; На основу цена на тржишту</t>
  </si>
  <si>
    <t>Храна за манифестације и програме Установе, а за учеснике програма; На основу цена на тржишту</t>
  </si>
  <si>
    <t>Пиће за манифестације и програме Установе, а за учеснике програма; На основу цена на тржишту</t>
  </si>
  <si>
    <t>Ради реализације програмских садржаја Установе и маркетинг стратегије; а основу цена на тржишту</t>
  </si>
  <si>
    <t>За реализацију програмских активности Установе које су предвиђене програмом рада исте; а основу цена на тржишту</t>
  </si>
  <si>
    <t>За реализацију програмских активности Установе које су предвиђене програмом рада исте; На основу цена на тржишту</t>
  </si>
  <si>
    <t>Установа нема довољан број запослених, па је неопходно ангажовање лица за привремене и повремене послове; На основу цена на тржишту</t>
  </si>
  <si>
    <t>Награде за освојена прва три места за Фестивале и манифестације које организује Установа; На основу цена на тржишту</t>
  </si>
  <si>
    <t>Од интереса за грађане Бора; На основу цена на тржишту</t>
  </si>
  <si>
    <t>Традиционалне манифестације које су у плану рада установе и које организујр иста; На основу цена на тржишту</t>
  </si>
  <si>
    <t>Планом и програмом рада утврђени Фестивал за рад биоскопа; На основу цена на тржишту</t>
  </si>
  <si>
    <t>За реализацију програма Установе који су предвиђени програмом рада исте; На основу цена на тржишту</t>
  </si>
  <si>
    <t>Ради реализације програмских садржаја Установе и маркетинг стратегије; На основу цена на тржишту</t>
  </si>
  <si>
    <t>Ради несметаног рада Установе; На основу цена на тржишту</t>
  </si>
  <si>
    <t>Ради сигурности запослених и посетилаца Установе; На основу цена на тржишту</t>
  </si>
  <si>
    <t>Ради задовољења потреба запослених у Установи; На основу цена на тржишту</t>
  </si>
  <si>
    <t>ЈАВНЕ НАБАВКЕ</t>
  </si>
  <si>
    <r>
      <t xml:space="preserve">       Установа „Центар за културу општине Бор“, Моше Пијаде 1, Бор, тел/факс: 030/424-546, е-mail: </t>
    </r>
    <r>
      <rPr>
        <u val="single"/>
        <sz val="16"/>
        <color indexed="8"/>
        <rFont val="Times New Roman"/>
        <family val="1"/>
      </rPr>
      <t>centarzakulturu@open.telekom.rs</t>
    </r>
  </si>
  <si>
    <t xml:space="preserve">Израђене на основу  Одлуке о буџету општине Бор за 2013.г. од 24.12.2012.г. Број 400-209/2012-I (Сл.лист општине Бор"бр. 15/2012 и на основу Обавештења </t>
  </si>
  <si>
    <t>о одобреним апропријацијама од 03.01.2013.г. Број 400-I/2013-III-04 и на основу Решења о промени апропријације из средстава утврђених Одлуком о буџету</t>
  </si>
  <si>
    <t>општине Бор за 2013.г., број 4/13-ЗА од 28.02.2013.г., а на основу захтева за промену апропријације број 1 од 28.02.2013.г., на основу Решења о употреби текуће</t>
  </si>
  <si>
    <t>буџетске резерве број 401-569/2013-II од 31.07.2013.г. И на основу Обавештења о промени апропријације (2.ребаланс) од 01.10.2013.г. Број 400-406/2013-III-04</t>
  </si>
  <si>
    <t>ОРН: 60172000</t>
  </si>
  <si>
    <t>ЈНМВ</t>
  </si>
  <si>
    <t>Јануар</t>
  </si>
  <si>
    <t>Фебруар - децембар 2013.</t>
  </si>
  <si>
    <t>Члан 39</t>
  </si>
  <si>
    <t xml:space="preserve">ЈНМВ
8
</t>
  </si>
  <si>
    <t>Планирана средства у 
буџету/фин.плану
(без ПДВ-а) 
(bez PDV-a)
(без ПДВ-а)</t>
  </si>
  <si>
    <t>01
буџет</t>
  </si>
  <si>
    <t xml:space="preserve">04
сопствени приходи </t>
  </si>
  <si>
    <t xml:space="preserve">    Установа „Центар за културу општине Бор“, Моше Пијаде 1, Бор, тел/факс: 030/424-546</t>
  </si>
  <si>
    <t>октобар</t>
  </si>
  <si>
    <t>новембар</t>
  </si>
  <si>
    <r>
      <rPr>
        <b/>
        <sz val="12"/>
        <rFont val="Times New Roman"/>
        <family val="1"/>
      </rPr>
      <t>426822</t>
    </r>
    <r>
      <rPr>
        <sz val="12"/>
        <rFont val="Times New Roman"/>
        <family val="1"/>
      </rPr>
      <t xml:space="preserve">
пиће</t>
    </r>
  </si>
  <si>
    <t>17.</t>
  </si>
  <si>
    <r>
      <t xml:space="preserve">423221
</t>
    </r>
    <r>
      <rPr>
        <sz val="12"/>
        <rFont val="Times New Roman"/>
        <family val="1"/>
      </rPr>
      <t>Услуге
одржавања
рачунара</t>
    </r>
  </si>
  <si>
    <t>Награде за  манифестације које организује Установа;
Процена вредности извршена је на основу цена на тржишту.</t>
  </si>
  <si>
    <r>
      <rPr>
        <b/>
        <sz val="12"/>
        <rFont val="Times New Roman"/>
        <family val="1"/>
      </rPr>
      <t xml:space="preserve">423599
</t>
    </r>
    <r>
      <rPr>
        <sz val="12"/>
        <rFont val="Times New Roman"/>
        <family val="1"/>
      </rPr>
      <t>Остале
стручне услуге</t>
    </r>
  </si>
  <si>
    <t>За реализацију програма Установе који су предвиђени програмом рада исте; 
Процена вредности извршена је на основу цена на тржишту.</t>
  </si>
  <si>
    <t>18.</t>
  </si>
  <si>
    <t>19.</t>
  </si>
  <si>
    <t>Ради несметаног рада Установе; 
Процена вредности извршена је на основу цена услуга на тржишту.</t>
  </si>
  <si>
    <t>Ради сигурности запослених и посетилаца Установе;
 Процена вредности извршена је на основу цена услуга на тржишту.</t>
  </si>
  <si>
    <t>Ради задовољења потреба запослених у Установи;
 Процена вредности извршена је на основу цена услуга на тржишту.</t>
  </si>
  <si>
    <r>
      <rPr>
        <b/>
        <sz val="12"/>
        <rFont val="Times New Roman"/>
        <family val="1"/>
      </rPr>
      <t>512631</t>
    </r>
    <r>
      <rPr>
        <sz val="12"/>
        <rFont val="Times New Roman"/>
        <family val="1"/>
      </rPr>
      <t xml:space="preserve">-
Опрема за 
културу
</t>
    </r>
  </si>
  <si>
    <t xml:space="preserve"> Ради реализације програма Установе;
  Процена вредности извршена је на основу цена услуга на тржишту.</t>
  </si>
  <si>
    <t xml:space="preserve">Разлог и оправд. поједин.наб.; 
Начин утврђ.проц. вредности 
</t>
  </si>
  <si>
    <t xml:space="preserve">       Установа „Центар за културу општине Бор“, Моше Пијаде 1, Бор, тел/факс: 030/424-546 </t>
  </si>
  <si>
    <t xml:space="preserve">Планирана
средства
са ПДВ
</t>
  </si>
  <si>
    <r>
      <rPr>
        <b/>
        <sz val="12"/>
        <rFont val="Times New Roman"/>
        <family val="1"/>
      </rPr>
      <t>424221</t>
    </r>
    <r>
      <rPr>
        <sz val="12"/>
        <rFont val="Times New Roman"/>
        <family val="1"/>
      </rPr>
      <t>-
Специјализоване услуге културе</t>
    </r>
  </si>
  <si>
    <r>
      <rPr>
        <b/>
        <sz val="12"/>
        <rFont val="Times New Roman"/>
        <family val="1"/>
      </rPr>
      <t>423911</t>
    </r>
    <r>
      <rPr>
        <sz val="12"/>
        <rFont val="Times New Roman"/>
        <family val="1"/>
      </rPr>
      <t xml:space="preserve">
Остале 
опште
услуге</t>
    </r>
  </si>
  <si>
    <r>
      <rPr>
        <b/>
        <sz val="12"/>
        <rFont val="Times New Roman"/>
        <family val="1"/>
      </rPr>
      <t>426911</t>
    </r>
    <r>
      <rPr>
        <sz val="12"/>
        <rFont val="Times New Roman"/>
        <family val="1"/>
      </rPr>
      <t xml:space="preserve">
мат.за посебне
намене</t>
    </r>
  </si>
  <si>
    <t>Неопходан материјал за редовно пословање Установе; 
Процена вредности извршена је на основу цена на тржишту.</t>
  </si>
  <si>
    <r>
      <rPr>
        <b/>
        <sz val="11"/>
        <rFont val="Times New Roman"/>
        <family val="1"/>
      </rPr>
      <t>01</t>
    </r>
    <r>
      <rPr>
        <sz val="11"/>
        <rFont val="Times New Roman"/>
        <family val="1"/>
      </rPr>
      <t xml:space="preserve">
буџет</t>
    </r>
  </si>
  <si>
    <r>
      <rPr>
        <b/>
        <sz val="11"/>
        <rFont val="Times New Roman"/>
        <family val="1"/>
      </rPr>
      <t>04</t>
    </r>
    <r>
      <rPr>
        <sz val="11"/>
        <rFont val="Times New Roman"/>
        <family val="1"/>
      </rPr>
      <t xml:space="preserve">
сопствени приходи</t>
    </r>
  </si>
  <si>
    <r>
      <rPr>
        <b/>
        <sz val="12"/>
        <rFont val="Times New Roman"/>
        <family val="1"/>
      </rPr>
      <t>01</t>
    </r>
    <r>
      <rPr>
        <sz val="12"/>
        <rFont val="Times New Roman"/>
        <family val="1"/>
      </rPr>
      <t xml:space="preserve">
буџет</t>
    </r>
  </si>
  <si>
    <r>
      <rPr>
        <b/>
        <sz val="12"/>
        <rFont val="Times New Roman"/>
        <family val="1"/>
      </rPr>
      <t>04</t>
    </r>
    <r>
      <rPr>
        <sz val="12"/>
        <rFont val="Times New Roman"/>
        <family val="1"/>
      </rPr>
      <t xml:space="preserve">
сопствени приходи</t>
    </r>
  </si>
  <si>
    <t>Разлог и опр. набавке;  
 начин утврђ. Проц. вредн.</t>
  </si>
  <si>
    <t>Разлог и опр. набавке;  
Начин утврђ. проц. вредн.</t>
  </si>
  <si>
    <t>Разлог и опр. набавке;  
Начин утврђ. Проц. вредн.</t>
  </si>
  <si>
    <t xml:space="preserve">01
буџет
</t>
  </si>
  <si>
    <t xml:space="preserve">Септембар
2014.
(друга половина)
</t>
  </si>
  <si>
    <t xml:space="preserve">Новембар
2014.
(прва половина)
</t>
  </si>
  <si>
    <t>децембар 2014
(прва половина)</t>
  </si>
  <si>
    <t>Фебруар
(прва
половина)</t>
  </si>
  <si>
    <t>фебруар
(друга 
половина)</t>
  </si>
  <si>
    <t>фебруар
децембар</t>
  </si>
  <si>
    <r>
      <rPr>
        <b/>
        <sz val="12"/>
        <rFont val="Times New Roman"/>
        <family val="1"/>
      </rPr>
      <t xml:space="preserve">04
</t>
    </r>
    <r>
      <rPr>
        <sz val="12"/>
        <rFont val="Times New Roman"/>
        <family val="1"/>
      </rPr>
      <t xml:space="preserve">сопствени
 приходи
</t>
    </r>
  </si>
  <si>
    <r>
      <rPr>
        <b/>
        <sz val="12"/>
        <rFont val="Times New Roman"/>
        <family val="1"/>
      </rPr>
      <t xml:space="preserve">01
</t>
    </r>
    <r>
      <rPr>
        <sz val="12"/>
        <rFont val="Times New Roman"/>
        <family val="1"/>
      </rPr>
      <t xml:space="preserve">буџет
</t>
    </r>
  </si>
  <si>
    <t xml:space="preserve">Набавка се спроводи ради обављања редовних активности прописаних законом и предвиђених систематизацијом радних места Установе. Процена количина је извршена на основу анализе потрошње претходне године.
Процена вредности је утврђена на основу анализе цена из уговора из претходнe године, као и увидом у актуелне цене различитих понуђача.
</t>
  </si>
  <si>
    <r>
      <rPr>
        <b/>
        <sz val="12"/>
        <rFont val="Times New Roman"/>
        <family val="1"/>
      </rPr>
      <t>04</t>
    </r>
    <r>
      <rPr>
        <sz val="12"/>
        <rFont val="Times New Roman"/>
        <family val="1"/>
      </rPr>
      <t xml:space="preserve">
сопствени
приходи</t>
    </r>
  </si>
  <si>
    <r>
      <rPr>
        <b/>
        <sz val="12"/>
        <rFont val="Times New Roman"/>
        <family val="1"/>
      </rPr>
      <t>01</t>
    </r>
    <r>
      <rPr>
        <sz val="12"/>
        <rFont val="Times New Roman"/>
        <family val="1"/>
      </rPr>
      <t xml:space="preserve">-буџет
</t>
    </r>
  </si>
  <si>
    <r>
      <rPr>
        <b/>
        <sz val="12"/>
        <rFont val="Times New Roman"/>
        <family val="1"/>
      </rPr>
      <t>04</t>
    </r>
    <r>
      <rPr>
        <sz val="12"/>
        <rFont val="Times New Roman"/>
        <family val="1"/>
      </rPr>
      <t xml:space="preserve">
сопствени
 приходи
</t>
    </r>
  </si>
  <si>
    <t>Пиће за манифестације и програме у организацији Установе предвиђене планом и програмом рада.
Процена вредности извршена је на основу цена на тржишту.</t>
  </si>
  <si>
    <r>
      <rPr>
        <b/>
        <sz val="12"/>
        <rFont val="Times New Roman"/>
        <family val="1"/>
      </rPr>
      <t xml:space="preserve">04
</t>
    </r>
    <r>
      <rPr>
        <sz val="12"/>
        <rFont val="Times New Roman"/>
        <family val="1"/>
      </rPr>
      <t>сопствени
 приходи</t>
    </r>
  </si>
  <si>
    <t>Ради реализације програмских садржаја Установе и маркетинг стратегије; 
Процена вредности извршена је на основу цена на тржишту путем званичних интернет страница и увидом у цене у штампаријама.</t>
  </si>
  <si>
    <r>
      <rPr>
        <b/>
        <sz val="12"/>
        <rFont val="Times New Roman"/>
        <family val="1"/>
      </rPr>
      <t>423621</t>
    </r>
    <r>
      <rPr>
        <sz val="12"/>
        <rFont val="Times New Roman"/>
        <family val="1"/>
      </rPr>
      <t>-
Угостите-љске
услуге</t>
    </r>
  </si>
  <si>
    <t>децембар</t>
  </si>
  <si>
    <r>
      <rPr>
        <b/>
        <sz val="12"/>
        <rFont val="Times New Roman"/>
        <family val="1"/>
      </rPr>
      <t>423711</t>
    </r>
    <r>
      <rPr>
        <sz val="12"/>
        <rFont val="Times New Roman"/>
        <family val="1"/>
      </rPr>
      <t xml:space="preserve">
Репрезента-ција</t>
    </r>
  </si>
  <si>
    <r>
      <rPr>
        <b/>
        <sz val="12"/>
        <rFont val="Times New Roman"/>
        <family val="1"/>
      </rPr>
      <t>423712</t>
    </r>
    <r>
      <rPr>
        <sz val="12"/>
        <rFont val="Times New Roman"/>
        <family val="1"/>
      </rPr>
      <t>-Поклони</t>
    </r>
  </si>
  <si>
    <r>
      <rPr>
        <b/>
        <sz val="12"/>
        <rFont val="Times New Roman"/>
        <family val="1"/>
      </rPr>
      <t>01</t>
    </r>
    <r>
      <rPr>
        <sz val="12"/>
        <rFont val="Times New Roman"/>
        <family val="1"/>
      </rPr>
      <t xml:space="preserve">
буџет
</t>
    </r>
  </si>
  <si>
    <r>
      <t xml:space="preserve">04
</t>
    </r>
    <r>
      <rPr>
        <sz val="12"/>
        <rFont val="Times New Roman"/>
        <family val="1"/>
      </rPr>
      <t>сопствени приходи</t>
    </r>
  </si>
  <si>
    <r>
      <t xml:space="preserve">04
</t>
    </r>
    <r>
      <rPr>
        <sz val="12"/>
        <rFont val="Times New Roman"/>
        <family val="1"/>
      </rPr>
      <t>сопствени
приходи</t>
    </r>
  </si>
  <si>
    <t>Процењена
вредност
(укупно по годинама</t>
  </si>
  <si>
    <r>
      <rPr>
        <b/>
        <sz val="11"/>
        <rFont val="Times New Roman"/>
        <family val="1"/>
      </rPr>
      <t>426131</t>
    </r>
    <r>
      <rPr>
        <sz val="11"/>
        <rFont val="Times New Roman"/>
        <family val="1"/>
      </rPr>
      <t xml:space="preserve">
биодеко-
рација</t>
    </r>
  </si>
  <si>
    <r>
      <rPr>
        <b/>
        <sz val="11"/>
        <rFont val="Times New Roman"/>
        <family val="1"/>
      </rPr>
      <t>426111</t>
    </r>
    <r>
      <rPr>
        <sz val="11"/>
        <rFont val="Times New Roman"/>
        <family val="1"/>
      </rPr>
      <t xml:space="preserve">
канцеларијски
 материјал</t>
    </r>
  </si>
  <si>
    <r>
      <rPr>
        <b/>
        <sz val="11"/>
        <rFont val="Times New Roman"/>
        <family val="1"/>
      </rPr>
      <t>426111</t>
    </r>
    <r>
      <rPr>
        <sz val="11"/>
        <rFont val="Times New Roman"/>
        <family val="1"/>
      </rPr>
      <t xml:space="preserve">
канцелариј
ски
 материјал</t>
    </r>
  </si>
  <si>
    <t xml:space="preserve">Набавка се спроводи ради обављања редовних програмских активности установе и у случају потребе погребних трошкова. Процена количина је извршена на основу анализе потрошње из претходне године.
Процена вредности је утврђена на основу анализе цена из уговора из претходнe године, као и увидом у актуелне цене различитих понуђача преко интернета и малопродајних објеката..
</t>
  </si>
  <si>
    <r>
      <rPr>
        <b/>
        <sz val="11"/>
        <rFont val="Times New Roman"/>
        <family val="1"/>
      </rPr>
      <t>426311</t>
    </r>
    <r>
      <rPr>
        <sz val="11"/>
        <rFont val="Times New Roman"/>
        <family val="1"/>
      </rPr>
      <t xml:space="preserve">
Стручна
литерат.
За
потребе
запосл.</t>
    </r>
  </si>
  <si>
    <r>
      <rPr>
        <b/>
        <sz val="11"/>
        <rFont val="Times New Roman"/>
        <family val="1"/>
      </rPr>
      <t>426411</t>
    </r>
    <r>
      <rPr>
        <sz val="11"/>
        <rFont val="Times New Roman"/>
        <family val="1"/>
      </rPr>
      <t xml:space="preserve">
Гориво</t>
    </r>
  </si>
  <si>
    <t>Неопходан материјал за редовно одржавање хигијене у просторијама Установе; 
Процена вредности извршена је на основу цена на тржишту путем званичних интернет страница и у малопродајним објектима.</t>
  </si>
  <si>
    <r>
      <rPr>
        <b/>
        <sz val="12"/>
        <rFont val="Times New Roman"/>
        <family val="1"/>
      </rPr>
      <t xml:space="preserve">424911
</t>
    </r>
    <r>
      <rPr>
        <sz val="12"/>
        <rFont val="Times New Roman"/>
        <family val="1"/>
      </rPr>
      <t>Остале
стручне услуге</t>
    </r>
  </si>
  <si>
    <t>Ради унапређења рада Установе и обавеза по Закону о противпожарној заштити, а ради сигурности запослених и посетилаца установе.
Процена вредности извршена је на основу контаката са реализаторима ове врсте обуке и увидом у кретањље цена услуга на тржишту.</t>
  </si>
  <si>
    <t>март</t>
  </si>
  <si>
    <t>април</t>
  </si>
  <si>
    <t>мај</t>
  </si>
  <si>
    <r>
      <rPr>
        <b/>
        <sz val="12"/>
        <rFont val="Times New Roman"/>
        <family val="1"/>
      </rPr>
      <t>421626</t>
    </r>
    <r>
      <rPr>
        <sz val="12"/>
        <rFont val="Times New Roman"/>
        <family val="1"/>
      </rPr>
      <t xml:space="preserve">
Закуп 
опреме
за 
културу</t>
    </r>
  </si>
  <si>
    <t>СТАЛНИ ТРОШКОВИ
ЗАКУП ОПРЕМЕ</t>
  </si>
  <si>
    <t>Врста
посту-
пка</t>
  </si>
  <si>
    <r>
      <rPr>
        <b/>
        <sz val="11"/>
        <rFont val="Times New Roman"/>
        <family val="1"/>
      </rPr>
      <t>421513</t>
    </r>
    <r>
      <rPr>
        <sz val="12"/>
        <rFont val="Times New Roman"/>
        <family val="1"/>
      </rPr>
      <t xml:space="preserve">
Осиг.
Имовине</t>
    </r>
  </si>
  <si>
    <r>
      <rPr>
        <b/>
        <sz val="12"/>
        <rFont val="Times New Roman"/>
        <family val="1"/>
      </rPr>
      <t>421521</t>
    </r>
    <r>
      <rPr>
        <sz val="12"/>
        <rFont val="Times New Roman"/>
        <family val="1"/>
      </rPr>
      <t xml:space="preserve">
осиг.
Запосл.</t>
    </r>
  </si>
  <si>
    <r>
      <rPr>
        <b/>
        <sz val="11"/>
        <rFont val="Times New Roman"/>
        <family val="1"/>
      </rPr>
      <t>04</t>
    </r>
    <r>
      <rPr>
        <sz val="11"/>
        <rFont val="Times New Roman"/>
        <family val="1"/>
      </rPr>
      <t xml:space="preserve">
сопствени
приходи</t>
    </r>
  </si>
  <si>
    <t>јун</t>
  </si>
  <si>
    <t>јул</t>
  </si>
  <si>
    <t>август</t>
  </si>
  <si>
    <r>
      <t xml:space="preserve">421512
</t>
    </r>
    <r>
      <rPr>
        <sz val="12"/>
        <rFont val="Times New Roman"/>
        <family val="1"/>
      </rPr>
      <t>Осигур.</t>
    </r>
    <r>
      <rPr>
        <b/>
        <sz val="12"/>
        <rFont val="Times New Roman"/>
        <family val="1"/>
      </rPr>
      <t xml:space="preserve">
</t>
    </r>
    <r>
      <rPr>
        <sz val="12"/>
        <rFont val="Times New Roman"/>
        <family val="1"/>
      </rPr>
      <t>Возила</t>
    </r>
  </si>
  <si>
    <r>
      <rPr>
        <b/>
        <sz val="12"/>
        <rFont val="Times New Roman"/>
        <family val="1"/>
      </rPr>
      <t>425222</t>
    </r>
    <r>
      <rPr>
        <sz val="12"/>
        <rFont val="Times New Roman"/>
        <family val="1"/>
      </rPr>
      <t>-
Попр.
Одрж.
рачунара</t>
    </r>
  </si>
  <si>
    <r>
      <rPr>
        <b/>
        <sz val="12"/>
        <rFont val="Times New Roman"/>
        <family val="1"/>
      </rPr>
      <t>425222</t>
    </r>
    <r>
      <rPr>
        <sz val="12"/>
        <rFont val="Times New Roman"/>
        <family val="1"/>
      </rPr>
      <t>-
Попр. И одрж.
рачунара</t>
    </r>
  </si>
  <si>
    <r>
      <rPr>
        <b/>
        <sz val="12"/>
        <rFont val="Times New Roman"/>
        <family val="1"/>
      </rPr>
      <t>425281</t>
    </r>
    <r>
      <rPr>
        <sz val="12"/>
        <rFont val="Times New Roman"/>
        <family val="1"/>
      </rPr>
      <t>-Одрж.
опреме за 
пр.пож. 
заштиту</t>
    </r>
  </si>
  <si>
    <r>
      <rPr>
        <b/>
        <sz val="12"/>
        <rFont val="Times New Roman"/>
        <family val="1"/>
      </rPr>
      <t>425262</t>
    </r>
    <r>
      <rPr>
        <sz val="12"/>
        <rFont val="Times New Roman"/>
        <family val="1"/>
      </rPr>
      <t>-
Попр. и 
одрж.
опр. за културу</t>
    </r>
  </si>
  <si>
    <r>
      <rPr>
        <b/>
        <sz val="12"/>
        <rFont val="Times New Roman"/>
        <family val="1"/>
      </rPr>
      <t>425262</t>
    </r>
    <r>
      <rPr>
        <sz val="12"/>
        <rFont val="Times New Roman"/>
        <family val="1"/>
      </rPr>
      <t>-
Попр. и 
одрж.
опр.за културу</t>
    </r>
  </si>
  <si>
    <r>
      <rPr>
        <b/>
        <sz val="12"/>
        <rFont val="Times New Roman"/>
        <family val="1"/>
      </rPr>
      <t>425219</t>
    </r>
    <r>
      <rPr>
        <sz val="12"/>
        <rFont val="Times New Roman"/>
        <family val="1"/>
      </rPr>
      <t xml:space="preserve">
Ост.Поп.
И одрж.
Аутом.</t>
    </r>
  </si>
  <si>
    <t>Набавка је неопходна ради обавезног годишњег сервиса службеног возила који је у гарантном року.
Процена вредности извршена је на основу цена услуга на тржишту.</t>
  </si>
  <si>
    <r>
      <rPr>
        <b/>
        <sz val="12"/>
        <rFont val="Times New Roman"/>
        <family val="1"/>
      </rPr>
      <t>425113</t>
    </r>
    <r>
      <rPr>
        <sz val="12"/>
        <rFont val="Times New Roman"/>
        <family val="1"/>
      </rPr>
      <t xml:space="preserve">
Moлер-ски
радови</t>
    </r>
  </si>
  <si>
    <r>
      <rPr>
        <b/>
        <sz val="12"/>
        <rFont val="Times New Roman"/>
        <family val="1"/>
      </rPr>
      <t>01</t>
    </r>
    <r>
      <rPr>
        <sz val="12"/>
        <rFont val="Times New Roman"/>
        <family val="1"/>
      </rPr>
      <t xml:space="preserve">
буџет</t>
    </r>
  </si>
  <si>
    <t>Јул</t>
  </si>
  <si>
    <r>
      <rPr>
        <b/>
        <sz val="12"/>
        <rFont val="Times New Roman"/>
        <family val="1"/>
      </rPr>
      <t>512252</t>
    </r>
    <r>
      <rPr>
        <sz val="12"/>
        <rFont val="Times New Roman"/>
        <family val="1"/>
      </rPr>
      <t xml:space="preserve">
Опрема
за дом.
И уг.</t>
    </r>
  </si>
  <si>
    <r>
      <rPr>
        <b/>
        <sz val="12"/>
        <rFont val="Times New Roman"/>
        <family val="1"/>
      </rPr>
      <t>512221</t>
    </r>
    <r>
      <rPr>
        <sz val="12"/>
        <rFont val="Times New Roman"/>
        <family val="1"/>
      </rPr>
      <t>-
Адм. Опрема</t>
    </r>
  </si>
  <si>
    <t>Јун</t>
  </si>
  <si>
    <t xml:space="preserve"> НАБАВКЕ НА КОЈЕ СЕ ЗАКОН НЕ ПРИМЕЊУЈЕ</t>
  </si>
  <si>
    <t xml:space="preserve">новембар </t>
  </si>
  <si>
    <t xml:space="preserve">Октобар
</t>
  </si>
  <si>
    <t>Набавка је неопходна ради евентуалног квара на возилу као и ради замене делова уколико дође до кварова.
Процена вредности извршена је на основу цена услуга на тржишту.</t>
  </si>
  <si>
    <t xml:space="preserve">Ред.
број </t>
  </si>
  <si>
    <r>
      <rPr>
        <b/>
        <sz val="11"/>
        <rFont val="Times New Roman"/>
        <family val="1"/>
      </rPr>
      <t>421511</t>
    </r>
    <r>
      <rPr>
        <sz val="12"/>
        <rFont val="Times New Roman"/>
        <family val="1"/>
      </rPr>
      <t xml:space="preserve">
Осиг.
Објекта</t>
    </r>
  </si>
  <si>
    <r>
      <t xml:space="preserve">пр.об.43.240
н.об.24.760
___________
</t>
    </r>
    <r>
      <rPr>
        <b/>
        <sz val="12"/>
        <rFont val="Times New Roman"/>
        <family val="1"/>
      </rPr>
      <t>68.000</t>
    </r>
  </si>
  <si>
    <t>септембар</t>
  </si>
  <si>
    <r>
      <t>пр.об.101.734
н.об.81.266
___________
1</t>
    </r>
    <r>
      <rPr>
        <b/>
        <sz val="12"/>
        <rFont val="Times New Roman"/>
        <family val="1"/>
      </rPr>
      <t>83.000</t>
    </r>
  </si>
  <si>
    <t>Набавка је неопходна ради континуираног осигурања имовине Установе као и набавке нове имовине током 2015.године.
Процена вредности је утврђена на основу претходне вредности уговора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</si>
  <si>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t>Набавка је неопходна ради континуираног осигурања објекта Установе (зграда биоскопа "Звезда" Бор).
Процена вредности је утврђена на основу претходне вредности уговора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</si>
  <si>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r>
      <t xml:space="preserve">пр.об.16.000
н.об.12.000
___________
</t>
    </r>
    <r>
      <rPr>
        <b/>
        <sz val="12"/>
        <rFont val="Times New Roman"/>
        <family val="1"/>
      </rPr>
      <t>28.000</t>
    </r>
  </si>
  <si>
    <r>
      <rPr>
        <b/>
        <sz val="12"/>
        <rFont val="Times New Roman"/>
        <family val="1"/>
      </rPr>
      <t>421522</t>
    </r>
    <r>
      <rPr>
        <sz val="12"/>
        <rFont val="Times New Roman"/>
        <family val="1"/>
      </rPr>
      <t xml:space="preserve">
осиг.
Запосл.</t>
    </r>
  </si>
  <si>
    <t>фебруар</t>
  </si>
  <si>
    <t>септембар
децембар</t>
  </si>
  <si>
    <r>
      <rPr>
        <b/>
        <sz val="12"/>
        <rFont val="Times New Roman"/>
        <family val="1"/>
      </rPr>
      <t>421523</t>
    </r>
    <r>
      <rPr>
        <sz val="12"/>
        <rFont val="Times New Roman"/>
        <family val="1"/>
      </rPr>
      <t xml:space="preserve">
Осигур.
Према
трећим
лицима
</t>
    </r>
  </si>
  <si>
    <t>Набавка је неопходна ради редовног осигурања приликом регистрације.
Процена вредности је утврђена на основу анализе ове врсте трошкова из претходних година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</si>
  <si>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t>Набавка је неопходна ради осигурања возила услед крађе, уништења, несрећног случаја.
Процена вредности је утврђена на основу анализе ове врсте трошкова из претходних година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</si>
  <si>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t xml:space="preserve">Набавка се спроводи ради обављања редовних активности прописаних законом и предвиђених систематизацијом радних места Установе. Процена количина је извршена на основу анализе потрошње претходне три године.
Процена вредности је утврђена на основу процене потребне количине материјала и анализе цена из уговора из претходнe године, као и увидом у актуелне цене различитих понуђача преко интернета и малопродајних објеката.
</t>
  </si>
  <si>
    <t xml:space="preserve">фебруар
</t>
  </si>
  <si>
    <t xml:space="preserve">Фебруар
</t>
  </si>
  <si>
    <r>
      <rPr>
        <b/>
        <sz val="11"/>
        <rFont val="Times New Roman"/>
        <family val="1"/>
      </rPr>
      <t>426413</t>
    </r>
    <r>
      <rPr>
        <sz val="11"/>
        <rFont val="Times New Roman"/>
        <family val="1"/>
      </rPr>
      <t xml:space="preserve">
Мазива</t>
    </r>
  </si>
  <si>
    <r>
      <rPr>
        <b/>
        <sz val="11"/>
        <rFont val="Times New Roman"/>
        <family val="1"/>
      </rPr>
      <t>426491</t>
    </r>
    <r>
      <rPr>
        <sz val="11"/>
        <rFont val="Times New Roman"/>
        <family val="1"/>
      </rPr>
      <t xml:space="preserve">
Остали
мат.за
служб.
Возило</t>
    </r>
  </si>
  <si>
    <r>
      <rPr>
        <b/>
        <sz val="12"/>
        <rFont val="Times New Roman"/>
        <family val="1"/>
      </rPr>
      <t>426621</t>
    </r>
    <r>
      <rPr>
        <sz val="12"/>
        <rFont val="Times New Roman"/>
        <family val="1"/>
      </rPr>
      <t xml:space="preserve">
матер. за културу</t>
    </r>
  </si>
  <si>
    <r>
      <rPr>
        <b/>
        <sz val="12"/>
        <rFont val="Times New Roman"/>
        <family val="1"/>
      </rPr>
      <t>426811</t>
    </r>
    <r>
      <rPr>
        <sz val="12"/>
        <rFont val="Times New Roman"/>
        <family val="1"/>
      </rPr>
      <t xml:space="preserve">
матер. за чишћење
</t>
    </r>
  </si>
  <si>
    <t>Неопходан алат и инвентар за редовно пословање Установе; 
Процена вредности извршена је на основу цена на тржишту.</t>
  </si>
  <si>
    <r>
      <rPr>
        <b/>
        <sz val="12"/>
        <rFont val="Times New Roman"/>
        <family val="1"/>
      </rPr>
      <t>426913</t>
    </r>
    <r>
      <rPr>
        <sz val="12"/>
        <rFont val="Times New Roman"/>
        <family val="1"/>
      </rPr>
      <t xml:space="preserve">
Алат и
инвентар</t>
    </r>
  </si>
  <si>
    <r>
      <t xml:space="preserve">423291
</t>
    </r>
    <r>
      <rPr>
        <sz val="12"/>
        <rFont val="Times New Roman"/>
        <family val="1"/>
      </rPr>
      <t>Услуге
одрж.
сајта</t>
    </r>
  </si>
  <si>
    <r>
      <t xml:space="preserve">423321
</t>
    </r>
    <r>
      <rPr>
        <sz val="12"/>
        <rFont val="Times New Roman"/>
        <family val="1"/>
      </rPr>
      <t>Услуге
образ.и усавр.
Запосл.</t>
    </r>
  </si>
  <si>
    <r>
      <rPr>
        <b/>
        <sz val="12"/>
        <rFont val="Times New Roman"/>
        <family val="1"/>
      </rPr>
      <t xml:space="preserve">423419
</t>
    </r>
    <r>
      <rPr>
        <sz val="12"/>
        <rFont val="Times New Roman"/>
        <family val="1"/>
      </rPr>
      <t>остале
услуге штамп.</t>
    </r>
  </si>
  <si>
    <t>Фебруар
децембар</t>
  </si>
  <si>
    <t xml:space="preserve">март
</t>
  </si>
  <si>
    <t xml:space="preserve">март
децембар </t>
  </si>
  <si>
    <t xml:space="preserve">Контрола и надзор радова у згради биоскопа "Звезда"
Процењена вредност утврђена је на основу цена на тржишту за наведене услуге. </t>
  </si>
  <si>
    <r>
      <rPr>
        <b/>
        <sz val="12"/>
        <rFont val="Times New Roman"/>
        <family val="1"/>
      </rPr>
      <t>425119</t>
    </r>
    <r>
      <rPr>
        <sz val="12"/>
        <rFont val="Times New Roman"/>
        <family val="1"/>
      </rPr>
      <t xml:space="preserve">
Остале
поправ.
И одр.</t>
    </r>
  </si>
  <si>
    <t>НЕМАТЕРИЈАЛНА ИМОВИНА</t>
  </si>
  <si>
    <t>Зграде и грађевински објекти</t>
  </si>
  <si>
    <t>Неопходни материјал за службено возило за функционисање Установе;
Процена вредности извршена је на основу цена на тржишту.</t>
  </si>
  <si>
    <r>
      <rPr>
        <b/>
        <sz val="12"/>
        <rFont val="Times New Roman"/>
        <family val="1"/>
      </rPr>
      <t>426821</t>
    </r>
    <r>
      <rPr>
        <sz val="12"/>
        <rFont val="Times New Roman"/>
        <family val="1"/>
      </rPr>
      <t xml:space="preserve">
храна</t>
    </r>
  </si>
  <si>
    <r>
      <rPr>
        <b/>
        <sz val="12"/>
        <rFont val="Times New Roman"/>
        <family val="1"/>
      </rPr>
      <t xml:space="preserve">01
</t>
    </r>
    <r>
      <rPr>
        <sz val="12"/>
        <rFont val="Times New Roman"/>
        <family val="1"/>
      </rPr>
      <t xml:space="preserve">буџет
</t>
    </r>
  </si>
  <si>
    <r>
      <t xml:space="preserve">423911
</t>
    </r>
    <r>
      <rPr>
        <sz val="12"/>
        <rFont val="Times New Roman"/>
        <family val="1"/>
      </rPr>
      <t>Остале 
опште
услуге</t>
    </r>
    <r>
      <rPr>
        <b/>
        <sz val="12"/>
        <rFont val="Times New Roman"/>
        <family val="1"/>
      </rPr>
      <t xml:space="preserve">
</t>
    </r>
  </si>
  <si>
    <r>
      <t xml:space="preserve">424221 </t>
    </r>
    <r>
      <rPr>
        <sz val="12"/>
        <rFont val="Times New Roman"/>
        <family val="1"/>
      </rPr>
      <t>Специјализ. услуге</t>
    </r>
  </si>
  <si>
    <r>
      <t xml:space="preserve">424221 </t>
    </r>
    <r>
      <rPr>
        <sz val="12"/>
        <rFont val="Times New Roman"/>
        <family val="1"/>
      </rPr>
      <t>Специјал. услуге</t>
    </r>
  </si>
  <si>
    <r>
      <rPr>
        <b/>
        <sz val="12"/>
        <rFont val="Times New Roman"/>
        <family val="1"/>
      </rPr>
      <t>511451</t>
    </r>
    <r>
      <rPr>
        <sz val="12"/>
        <rFont val="Times New Roman"/>
        <family val="1"/>
      </rPr>
      <t xml:space="preserve">
Пројек.
докум.
</t>
    </r>
  </si>
  <si>
    <t xml:space="preserve">Ради прокишњавања и дотрајалости кровног покривача потребна је санација истог. Пре санације неопходно је израдити пројекат.
 Процена вредности извршена је на основу цена услуга на тржишту.
</t>
  </si>
  <si>
    <r>
      <rPr>
        <b/>
        <sz val="12"/>
        <rFont val="Times New Roman"/>
        <family val="1"/>
      </rPr>
      <t>515111</t>
    </r>
    <r>
      <rPr>
        <sz val="12"/>
        <rFont val="Times New Roman"/>
        <family val="1"/>
      </rPr>
      <t xml:space="preserve">
Софтвер</t>
    </r>
  </si>
  <si>
    <r>
      <t xml:space="preserve">425115
</t>
    </r>
    <r>
      <rPr>
        <sz val="12"/>
        <rFont val="Times New Roman"/>
        <family val="1"/>
      </rPr>
      <t>Водовод
и
канализ.</t>
    </r>
  </si>
  <si>
    <t>пр. Об.:3.600
нова обав.: 46.400
50000</t>
  </si>
  <si>
    <r>
      <rPr>
        <b/>
        <sz val="12"/>
        <rFont val="Times New Roman"/>
        <family val="1"/>
      </rPr>
      <t>423441</t>
    </r>
    <r>
      <rPr>
        <sz val="12"/>
        <rFont val="Times New Roman"/>
        <family val="1"/>
      </rPr>
      <t xml:space="preserve">
Реклама</t>
    </r>
  </si>
  <si>
    <r>
      <t xml:space="preserve">
ПЛАН  НАБАВКИ ЗА 2015. годину
</t>
    </r>
    <r>
      <rPr>
        <b/>
        <sz val="12"/>
        <rFont val="Times New Roman"/>
        <family val="1"/>
      </rPr>
      <t>Израђене на основу Финансијског плана Установе број 01-IV/2013 од 14.01.2015.г. који је усклађен са Одлуком о буџету општине Бор за 2015.г. од 30.12.2014.г. број 400-273/2014-I ("Сл.лист општине Бор", бр.32/2014) и Решења о расподели средстава за 2015.годину  број 400-47/2015-III-01 од 14.01.2015.годину, на основу члана 51. Закона о јавним набавкама("Сл.гласник РС" бр. 124/2012) и на основу Правилника о форми и садржини плана набавки и извештаја о извршењу плана набавки број 110-00-3/2013-01 од 27. марта 2013. године</t>
    </r>
    <r>
      <rPr>
        <b/>
        <sz val="14"/>
        <rFont val="Times New Roman"/>
        <family val="1"/>
      </rPr>
      <t xml:space="preserve">
 </t>
    </r>
  </si>
  <si>
    <t>Број: 09/III/2015
У Бору, 14.01.2015.године</t>
  </si>
  <si>
    <t>Установа "Центар за културу општине Бор"
директор
___________________
Драган Илић</t>
  </si>
  <si>
    <t xml:space="preserve">СТАЛНИ ТРОШКОВИ
</t>
  </si>
  <si>
    <t>Март
децембар</t>
  </si>
  <si>
    <r>
      <t xml:space="preserve">421211
</t>
    </r>
    <r>
      <rPr>
        <sz val="12"/>
        <rFont val="Times New Roman"/>
        <family val="1"/>
      </rPr>
      <t>Услуге
ел.енер.</t>
    </r>
  </si>
  <si>
    <r>
      <t xml:space="preserve">пр.об. 57.600
н.об. 147.400
___________
</t>
    </r>
    <r>
      <rPr>
        <b/>
        <sz val="12"/>
        <rFont val="Times New Roman"/>
        <family val="1"/>
      </rPr>
      <t>205.000</t>
    </r>
  </si>
  <si>
    <t>Набавка је неопходна ради континуиране набавке електричне енергије за објекат Установе (зграда биоскопа "Звезда" Бор).
Процена вредности је утврђена на основу увида у тржишне цене електричне енергије по киловат часу.</t>
  </si>
  <si>
    <r>
      <t>пр.об. 9.000
н.об. 28.900
___________</t>
    </r>
    <r>
      <rPr>
        <b/>
        <sz val="12"/>
        <rFont val="Times New Roman"/>
        <family val="1"/>
      </rPr>
      <t>37.900</t>
    </r>
  </si>
  <si>
    <r>
      <t xml:space="preserve">421412
</t>
    </r>
    <r>
      <rPr>
        <sz val="12"/>
        <rFont val="Times New Roman"/>
        <family val="1"/>
      </rPr>
      <t>Услуге
интернета</t>
    </r>
  </si>
  <si>
    <r>
      <t xml:space="preserve">421414
</t>
    </r>
    <r>
      <rPr>
        <sz val="12"/>
        <rFont val="Times New Roman"/>
        <family val="1"/>
      </rPr>
      <t>Услуге
мобилне
телеф.</t>
    </r>
  </si>
  <si>
    <t>Набавка је неопходна ради континуиране набавке интернет услуга ради несметаног рада Установе, сајта Установе, маркетинга, као и праћења информација о културним дешавањима у земљи и иностарнству, праћењу законских регулатива и др.
Процена вредности је утврђена на основу увида у тржишне цене.</t>
  </si>
  <si>
    <t>Набавка је неопходна ради ефикаснијег пословања и комуникације запослених, као и комуникације са извођачима програма и у вези програмских активности Установе.
Процена вредности је утврђена на основу увида у тржишне цене као и лимитираних средстава оснивача.</t>
  </si>
  <si>
    <t>Набавка је неопходна ради ефикаснијег пословања и комуникације запослених, као и комуникације са извођачима програма и у вези програмских активности Установе.
Процена вредности је утврђена на основу увида у тржишне цене.</t>
  </si>
  <si>
    <r>
      <t xml:space="preserve">пр.об. 8.500
н.об. 71.500
_________
</t>
    </r>
    <r>
      <rPr>
        <b/>
        <sz val="12"/>
        <rFont val="Times New Roman"/>
        <family val="1"/>
      </rPr>
      <t>80.000</t>
    </r>
  </si>
  <si>
    <r>
      <t xml:space="preserve">пр.об.21.000
н.об. 63.000
___________
</t>
    </r>
    <r>
      <rPr>
        <b/>
        <sz val="12"/>
        <rFont val="Times New Roman"/>
        <family val="1"/>
      </rPr>
      <t>84.000</t>
    </r>
  </si>
  <si>
    <t>Набавка је неопходна ради ефикаснијег пословања Установе.
Процена вредности је утврђена на основу увида у тржишне цене без ПДВ ослобођено по члану 25. Закона о ПДВ</t>
  </si>
  <si>
    <r>
      <rPr>
        <b/>
        <sz val="12"/>
        <rFont val="Times New Roman"/>
        <family val="1"/>
      </rPr>
      <t>421422</t>
    </r>
    <r>
      <rPr>
        <sz val="11"/>
        <rFont val="Times New Roman"/>
        <family val="1"/>
      </rPr>
      <t xml:space="preserve">
Услуге
брзе
поште</t>
    </r>
  </si>
  <si>
    <r>
      <t xml:space="preserve">пр.об.6.000
н.об.: 14.000
__________
</t>
    </r>
    <r>
      <rPr>
        <b/>
        <sz val="12"/>
        <rFont val="Times New Roman"/>
        <family val="1"/>
      </rPr>
      <t>20.000</t>
    </r>
  </si>
  <si>
    <t>За реализацију пројекта: Међународни Фестивал фолклора - Промовисање културе и традиције других народа и крајева Србије,  унапређење и подстицање културног и уметничког фолклорног стваралаштва и међународне културне сарадње и Презентовање и афирмација влашког културног стваралаштва - 11. Фестивал Влашке изворне песме који су предвиђени планом и програмом рада Установе број 391-I/2014 од 10.11.2014.године и одобрени Одлуком о буџету општине Бор за 2015. годину број 400-273/2014-I ("Сл.лист општине Бор" бр. 32/2014) од 30.12.2014.године.
Процена вредности извршена је на основу анализе цена на тржишту.</t>
  </si>
  <si>
    <t>За несметан рад Установе и реализацију програмских активности Установе које су предвиђене Планом и програмом рада број  391-I/2014 од 10.11.2014.године, а обзиром да Установа нема систематизована радна места за одржавање хигијене у згради Музичке школе и биоскопу "Звезда", а на основу Одлуке о буџету општине Бор за 2015.годину број 400-273/2014-I ("Сл.лист општине Бор" бр. 32/2014) од 30.12.2014.године .
 Процена вредности извршена је на основу анализе ове врсте трошкова из претходне године и кретања цена услуга на тржишту.</t>
  </si>
  <si>
    <t>За реализацију програмских активности Установе које су предвиђене Планом и програмом рада број 391-I/2014 од 10.11.2014.године; 
Процена вредности извршена је на основу анализе цена на тржишту.</t>
  </si>
  <si>
    <t>Министарство унутрашњих послова Републике Србије, Сектор за ванредне ситуације – Одељење за ванредне ситуације у Бору је извршио контролу заштите од пожара у згради биоскопа „Звезда“ 25.02.2014.године и на основу истог донео Решење за извршење мера заштите од пожара и једна од мера је замена хидрантске мреже. 
У току 2014.године израђен је пројекат замене хидрантске мреже у ком је и извршен предмер и предрачун радова на основу кога је и извршена процењена вредност.</t>
  </si>
  <si>
    <t>Радови на изради унутрашње хидрантске мреже у згради биоскопа "Звезда".
Програмска класификација:1201-П5 Пројекат израде унутрашње хидрантске мреже</t>
  </si>
  <si>
    <t>ДОБРА -
МАТЕРИЈАЛ</t>
  </si>
  <si>
    <r>
      <t xml:space="preserve">Материјал -храна, набавка обликована по партијама:
</t>
    </r>
    <r>
      <rPr>
        <i/>
        <sz val="12"/>
        <rFont val="Times New Roman"/>
        <family val="1"/>
      </rPr>
      <t>Програмска класификација 1201-0001 Функционисање Установе</t>
    </r>
    <r>
      <rPr>
        <sz val="12"/>
        <rFont val="Times New Roman"/>
        <family val="1"/>
      </rPr>
      <t xml:space="preserve">
</t>
    </r>
    <r>
      <rPr>
        <b/>
        <sz val="12"/>
        <rFont val="Times New Roman"/>
        <family val="1"/>
      </rPr>
      <t>Партија 01</t>
    </r>
    <r>
      <rPr>
        <sz val="12"/>
        <rFont val="Times New Roman"/>
        <family val="1"/>
      </rPr>
      <t xml:space="preserve">.Храна за функционисање Установе (слане и слатке грицкалице, шећер и др): 12.500
</t>
    </r>
    <r>
      <rPr>
        <i/>
        <sz val="12"/>
        <rFont val="Times New Roman"/>
        <family val="1"/>
      </rPr>
      <t>Програмска класификација 1201-0002 Подстицаји културно уметничком стваралаштву</t>
    </r>
    <r>
      <rPr>
        <sz val="12"/>
        <rFont val="Times New Roman"/>
        <family val="1"/>
      </rPr>
      <t xml:space="preserve">
</t>
    </r>
    <r>
      <rPr>
        <b/>
        <sz val="12"/>
        <rFont val="Times New Roman"/>
        <family val="1"/>
      </rPr>
      <t>Партија 02</t>
    </r>
    <r>
      <rPr>
        <sz val="12"/>
        <rFont val="Times New Roman"/>
        <family val="1"/>
      </rPr>
      <t xml:space="preserve">. Такмичење рецитатора (сендвичи: </t>
    </r>
    <r>
      <rPr>
        <b/>
        <sz val="12"/>
        <rFont val="Times New Roman"/>
        <family val="1"/>
      </rPr>
      <t>5.000
Партија 03</t>
    </r>
    <r>
      <rPr>
        <sz val="12"/>
        <rFont val="Times New Roman"/>
        <family val="1"/>
      </rPr>
      <t xml:space="preserve">.Сусрети села за села учеснике манифестације (храна на терену на месту одржавања): 166.667
</t>
    </r>
  </si>
  <si>
    <r>
      <rPr>
        <b/>
        <sz val="12"/>
        <rFont val="Times New Roman"/>
        <family val="1"/>
      </rPr>
      <t>Партија 04.</t>
    </r>
    <r>
      <rPr>
        <sz val="12"/>
        <rFont val="Times New Roman"/>
        <family val="1"/>
      </rPr>
      <t xml:space="preserve"> Сабори у селима (5 Сабора-храна на терену на месту одржавања Сабора): 83.334</t>
    </r>
    <r>
      <rPr>
        <b/>
        <sz val="12"/>
        <rFont val="Times New Roman"/>
        <family val="1"/>
      </rPr>
      <t xml:space="preserve">
Партија 05. </t>
    </r>
    <r>
      <rPr>
        <sz val="12"/>
        <rFont val="Times New Roman"/>
        <family val="1"/>
      </rPr>
      <t xml:space="preserve">Фестивал Влашке изворне песме (сендвичи за учеснике): 33.333
</t>
    </r>
    <r>
      <rPr>
        <b/>
        <sz val="12"/>
        <rFont val="Times New Roman"/>
        <family val="1"/>
      </rPr>
      <t xml:space="preserve">Партија 06. </t>
    </r>
    <r>
      <rPr>
        <sz val="12"/>
        <rFont val="Times New Roman"/>
        <family val="1"/>
      </rPr>
      <t>Дан матерњег језика (слане и слатке грицкалице и др): 8.333</t>
    </r>
    <r>
      <rPr>
        <b/>
        <sz val="12"/>
        <rFont val="Times New Roman"/>
        <family val="1"/>
      </rPr>
      <t xml:space="preserve">
Партија 07.</t>
    </r>
    <r>
      <rPr>
        <sz val="12"/>
        <rFont val="Times New Roman"/>
        <family val="1"/>
      </rPr>
      <t xml:space="preserve"> Гостујуће позоришне представе (слане и слатке грицкалице и др): 17.208
</t>
    </r>
    <r>
      <rPr>
        <b/>
        <sz val="12"/>
        <rFont val="Times New Roman"/>
        <family val="1"/>
      </rPr>
      <t>Партија 08</t>
    </r>
    <r>
      <rPr>
        <sz val="12"/>
        <rFont val="Times New Roman"/>
        <family val="1"/>
      </rPr>
      <t xml:space="preserve">. Концерти (слане и слатке грицкалице и др) - 11.958
</t>
    </r>
    <r>
      <rPr>
        <b/>
        <sz val="12"/>
        <rFont val="Times New Roman"/>
        <family val="1"/>
      </rPr>
      <t>Партија 09.</t>
    </r>
    <r>
      <rPr>
        <sz val="12"/>
        <rFont val="Times New Roman"/>
        <family val="1"/>
      </rPr>
      <t xml:space="preserve"> Јубилеј КУД "Бор" - кетеринг: 125.000
</t>
    </r>
  </si>
  <si>
    <t>Учешће КУД "Бор" на Фестивалима у иностранству и земљи, традиционална манифестација "Сусрети села, учешћа КУД села борске општине на Фестивалима и саборима у земљи, манифестације и Фестивали на којима учествује Установа предвиђено  Планом и програмом Установе "Центар за културу општине Бор", број 391-I/2014 od 10.11.2014.године, и на основу Закона о култури  члан 6, тачка 2,6,10,16 и 18 и члана 8 ("Сл.гласник РС"број 72/2009)  одобрене Одлуком о буџету општине Бор за 2015. годину број 400-273/2014-I ("Сл.лист општине Бор" бр. 32/2014) од 30.12.2014.године.
Процењена  вредност је утврђена на основу кретања цена горива по пређеном километру на тржишту и на основу анализе ове врсте трошкова из претходних година.</t>
  </si>
  <si>
    <t>Набавка се спроводи ради реализације гостујућих програмских садржаја утврђених  Планом и програмом рада Установе број 391-I/2014 od 10.11.2014.године, а у складу са чланом 8.тачка 6 и тачка 11. Закона о култури ("Сл.гласник РС" 72/2009)  одобрени Одлуком о буџету општине Бор за 2015. годину број 400-273/2014-I ("Сл.лист општине Бор" бр. 32/2014) од 30.12.2014.године.
Процењена вредност је утврђена на основу кретања цена на тржишту и увидом у цене коштања позоришних 
представа путем званичних интернет страница позоришних кућа и агенција из Србије као и анализом ове врсте трошкова из претходних година.</t>
  </si>
  <si>
    <t>Набавка се спроводи ради реализације гостујућих програмских садржаја утврђених Планом и програмом рада Установе број 391-I/2014 od 10.11.2014.године, а у складу са чланом 8.тачка 6 и тачка 11. Закона о култури ("Сл.гласник РС" 72/2009)  одобрени Одлуком о буџету општине Бор за 2015. годину број 400-273/2014-I ("Сл.лист општине Бор" бр. 32/2014) од 30.12.2014.године.
Процењена вредност је утврђена на основу кретања цена на тржишту и увидом у цене коштања концерата путем званичних интернет страница менаџерских кућа и агенција из Србије.</t>
  </si>
  <si>
    <t>Храна за манифестације, програме и пројекте  у организацији Установе предвиђене Планом и програмом рада број 391-I/2014 од 10.11.2014.године  и  Одлуком о буџету општине Бор за 2015. годину број 400-273/2014-I ("Сл.лист општине Бор" бр. 32/2014) од 30.12.2014.године.
Процена вредности извршена је на основу анализе цена на тржишту.</t>
  </si>
  <si>
    <r>
      <t xml:space="preserve">Материјал -храна, набавка обикована по партијама.
</t>
    </r>
    <r>
      <rPr>
        <i/>
        <sz val="12"/>
        <rFont val="Times New Roman"/>
        <family val="1"/>
      </rPr>
      <t>Програмска класификација 1201-0001 Функционисање Установе</t>
    </r>
    <r>
      <rPr>
        <sz val="12"/>
        <rFont val="Times New Roman"/>
        <family val="1"/>
      </rPr>
      <t xml:space="preserve">
</t>
    </r>
    <r>
      <rPr>
        <b/>
        <sz val="12"/>
        <rFont val="Times New Roman"/>
        <family val="1"/>
      </rPr>
      <t>Партија 01</t>
    </r>
    <r>
      <rPr>
        <sz val="12"/>
        <rFont val="Times New Roman"/>
        <family val="1"/>
      </rPr>
      <t xml:space="preserve">. Храна за функционисање Установе(слане и слатке грицкалице, шећер и др.): 12.500
</t>
    </r>
    <r>
      <rPr>
        <i/>
        <sz val="12"/>
        <rFont val="Times New Roman"/>
        <family val="1"/>
      </rPr>
      <t>Програмска класификација 1201-0002 Подстицакји културно уметничком стваралаштву</t>
    </r>
    <r>
      <rPr>
        <sz val="12"/>
        <rFont val="Times New Roman"/>
        <family val="1"/>
      </rPr>
      <t xml:space="preserve">
</t>
    </r>
    <r>
      <rPr>
        <b/>
        <sz val="12"/>
        <rFont val="Times New Roman"/>
        <family val="1"/>
      </rPr>
      <t>Партија 10</t>
    </r>
    <r>
      <rPr>
        <sz val="12"/>
        <rFont val="Times New Roman"/>
        <family val="1"/>
      </rPr>
      <t xml:space="preserve">. Едукативна делатност (сендвичи за полазнике радионица): 25.000
</t>
    </r>
    <r>
      <rPr>
        <b/>
        <sz val="12"/>
        <rFont val="Times New Roman"/>
        <family val="1"/>
      </rPr>
      <t>Партија 07</t>
    </r>
    <r>
      <rPr>
        <sz val="12"/>
        <rFont val="Times New Roman"/>
        <family val="1"/>
      </rPr>
      <t xml:space="preserve">. Гостујуће позоришне представе: 17.208
</t>
    </r>
    <r>
      <rPr>
        <sz val="12"/>
        <rFont val="Times New Roman"/>
        <family val="1"/>
      </rPr>
      <t xml:space="preserve">
</t>
    </r>
  </si>
  <si>
    <r>
      <rPr>
        <i/>
        <sz val="12"/>
        <rFont val="Times New Roman"/>
        <family val="1"/>
      </rPr>
      <t>Програмска класификација 1201-П4: Пројекат Фестивал Фолклора:</t>
    </r>
    <r>
      <rPr>
        <sz val="12"/>
        <rFont val="Times New Roman"/>
        <family val="1"/>
      </rPr>
      <t xml:space="preserve">
</t>
    </r>
    <r>
      <rPr>
        <b/>
        <sz val="12"/>
        <rFont val="Times New Roman"/>
        <family val="1"/>
      </rPr>
      <t>Партија 11.</t>
    </r>
    <r>
      <rPr>
        <sz val="12"/>
        <rFont val="Times New Roman"/>
        <family val="1"/>
      </rPr>
      <t xml:space="preserve"> Фестивал фолклора- кетеринг: 212.667
</t>
    </r>
  </si>
  <si>
    <r>
      <t xml:space="preserve">Концерти  поп, рок, џез, блуз,world music, етно, народне, староградске, трубачи и остале  врсте музике ради задовољења културних потреба грађана.
</t>
    </r>
    <r>
      <rPr>
        <i/>
        <sz val="12"/>
        <rFont val="Times New Roman"/>
        <family val="1"/>
      </rPr>
      <t>Програмска класификација 1201-0002 Подстицаји културном и уметничком стваралаштву</t>
    </r>
    <r>
      <rPr>
        <sz val="12"/>
        <rFont val="Times New Roman"/>
        <family val="1"/>
      </rPr>
      <t xml:space="preserve">
ОРН: 92312100</t>
    </r>
  </si>
  <si>
    <r>
      <t xml:space="preserve">Гостујуће позоришне представе реномираних позоришних кућа, а ради задовољења културних потреба грађана Бора.  
</t>
    </r>
    <r>
      <rPr>
        <i/>
        <sz val="12"/>
        <rFont val="Times New Roman"/>
        <family val="1"/>
      </rPr>
      <t>Програмска класификација 1201-0002 Подстицаји културном и уметничком стваралаштву</t>
    </r>
    <r>
      <rPr>
        <sz val="12"/>
        <rFont val="Times New Roman"/>
        <family val="1"/>
      </rPr>
      <t xml:space="preserve">
ОРН: 92312110</t>
    </r>
  </si>
  <si>
    <r>
      <t xml:space="preserve">Концерти  поп, рок, џез, блуз,world music, етно, народне, староградске, трубачи и остале  врсте музике ради задовољења културних потреба грађана: 666.667 и ангажовање оркестра за Фестивал влашке песме : 108.333
</t>
    </r>
    <r>
      <rPr>
        <i/>
        <sz val="12"/>
        <rFont val="Times New Roman"/>
        <family val="1"/>
      </rPr>
      <t>Програмска класификација 1201-0002 Подстицаји културном и уметничком стваралаштву</t>
    </r>
    <r>
      <rPr>
        <sz val="12"/>
        <rFont val="Times New Roman"/>
        <family val="1"/>
      </rPr>
      <t xml:space="preserve">
ОРН: 92312100</t>
    </r>
  </si>
  <si>
    <r>
      <rPr>
        <b/>
        <sz val="12"/>
        <rFont val="Times New Roman"/>
        <family val="1"/>
      </rPr>
      <t>5.</t>
    </r>
    <r>
      <rPr>
        <sz val="12"/>
        <rFont val="Times New Roman"/>
        <family val="1"/>
      </rPr>
      <t xml:space="preserve"> Превоз за полазнике Драмског студиа на Фестивал у Крагујевцу: 68.750 
Услуге превоза у друмском саобраћају: за </t>
    </r>
    <r>
      <rPr>
        <i/>
        <sz val="12"/>
        <rFont val="Times New Roman"/>
        <family val="1"/>
      </rPr>
      <t xml:space="preserve">програмску класификацију 1201-0001 - Функционисање Установе: </t>
    </r>
    <r>
      <rPr>
        <sz val="12"/>
        <rFont val="Times New Roman"/>
        <family val="1"/>
      </rPr>
      <t xml:space="preserve">
</t>
    </r>
    <r>
      <rPr>
        <b/>
        <sz val="12"/>
        <rFont val="Times New Roman"/>
        <family val="1"/>
      </rPr>
      <t>6</t>
    </r>
    <r>
      <rPr>
        <sz val="12"/>
        <rFont val="Times New Roman"/>
        <family val="1"/>
      </rPr>
      <t>.Превоз за маниф. које орг.Установа и на којима учествује Устан. 
(рецитатори, радионице, пројекти,  Фестивали,  драмски студио за децу, такмичења по Плану и програму Установе: 125.000
 ОРН: 60172000</t>
    </r>
  </si>
  <si>
    <r>
      <t xml:space="preserve">Услуге превоза у друмском саобраћају: за </t>
    </r>
    <r>
      <rPr>
        <i/>
        <sz val="12"/>
        <rFont val="Times New Roman"/>
        <family val="1"/>
      </rPr>
      <t>програмску класификацију 1201-0002 - Подстицај културном и уметничком стваралаштву.</t>
    </r>
    <r>
      <rPr>
        <sz val="12"/>
        <rFont val="Times New Roman"/>
        <family val="1"/>
      </rPr>
      <t xml:space="preserve"> Набавка обликована по партијама и то:
</t>
    </r>
    <r>
      <rPr>
        <b/>
        <sz val="12"/>
        <rFont val="Times New Roman"/>
        <family val="1"/>
      </rPr>
      <t>1.</t>
    </r>
    <r>
      <rPr>
        <sz val="12"/>
        <rFont val="Times New Roman"/>
        <family val="1"/>
      </rPr>
      <t xml:space="preserve">Превоз КУД "Бор" на Фестивале у иностранству: 416.667
</t>
    </r>
    <r>
      <rPr>
        <b/>
        <sz val="12"/>
        <rFont val="Times New Roman"/>
        <family val="1"/>
      </rPr>
      <t>2.</t>
    </r>
    <r>
      <rPr>
        <sz val="12"/>
        <rFont val="Times New Roman"/>
        <family val="1"/>
      </rPr>
      <t xml:space="preserve"> Превоз КУД-а села за манифестацију „Сусрети села“: 525.000
</t>
    </r>
    <r>
      <rPr>
        <b/>
        <sz val="12"/>
        <rFont val="Times New Roman"/>
        <family val="1"/>
      </rPr>
      <t>3.</t>
    </r>
    <r>
      <rPr>
        <sz val="12"/>
        <rFont val="Times New Roman"/>
        <family val="1"/>
      </rPr>
      <t xml:space="preserve"> Превоз КУД "Бор"  на манифестације, такмичења и Фестивале у земљи: 250.000
</t>
    </r>
    <r>
      <rPr>
        <b/>
        <sz val="12"/>
        <rFont val="Times New Roman"/>
        <family val="1"/>
      </rPr>
      <t>4.</t>
    </r>
    <r>
      <rPr>
        <sz val="12"/>
        <rFont val="Times New Roman"/>
        <family val="1"/>
      </rPr>
      <t xml:space="preserve"> Превоз КУД села на манифестације, Фестивали и сабори  у Србији: 437.500
</t>
    </r>
  </si>
  <si>
    <r>
      <t xml:space="preserve">Угоститељске услуге за </t>
    </r>
    <r>
      <rPr>
        <i/>
        <sz val="12"/>
        <rFont val="Times New Roman"/>
        <family val="1"/>
      </rPr>
      <t xml:space="preserve">програмску класификацију 1201-0002 - Подстицаји културном и уметничком стваралаштву: </t>
    </r>
    <r>
      <rPr>
        <sz val="12"/>
        <rFont val="Times New Roman"/>
        <family val="1"/>
      </rPr>
      <t xml:space="preserve">
1. Смештај чланова жирија за Фестивал Влашке песме - 12.500
</t>
    </r>
    <r>
      <rPr>
        <i/>
        <sz val="12"/>
        <rFont val="Times New Roman"/>
        <family val="1"/>
      </rPr>
      <t>За реализацију програмске класификације 1201-П4 - Пројекат Фестивал фолклора:</t>
    </r>
    <r>
      <rPr>
        <sz val="12"/>
        <rFont val="Times New Roman"/>
        <family val="1"/>
      </rPr>
      <t xml:space="preserve">
2. Смештај учесника Фестивала фолклора - 353.333
ОРН: 55100000
</t>
    </r>
  </si>
  <si>
    <r>
      <t xml:space="preserve">Уговор са Агенцијом за одржавање хигијене у пословном простору у згради Музичке школе и биоскопу "Звезда".
</t>
    </r>
    <r>
      <rPr>
        <i/>
        <sz val="12"/>
        <rFont val="Times New Roman"/>
        <family val="1"/>
      </rPr>
      <t>Програмска класификација 1201-0001 - Функционисање Установе</t>
    </r>
  </si>
  <si>
    <t xml:space="preserve">Набавка је неопходна ради континуираног осигурања запослених од несреће на раду.
Процена вредности је утврђена на основу претходне вредности уговора као као и увида у тржишне цене осигуравајућих кућа, без урачунатог пореза на премије сходно члану 6.Закона о порезу на премије неживотног осигурања (Службени гласник РС бр. 135/04) </t>
  </si>
  <si>
    <t xml:space="preserve">Набавка је неопходна ради континуираног осигурања запослених од последица тежих болести и хируршких интервенција запослених  у Установи.
Процена вредности је утврђена на основу претходне вредности уговора као као и увида у тржишне цене осигуравајућих кућа, без урачунатог пореза на премије сходно члану 6.Закона о порезу на премије неживотног осигурања (Службени гласник РС бр. 135/04) </t>
  </si>
  <si>
    <t xml:space="preserve">Набавка је неопходна ради осигурања посетилаца програма које организује Установа.
Процена вредности је утврђена на основу увида у тржишне цене осигуравајућих кућа без урачунатог пореза на премије сходно члану 6.Закона о порезу на премије неживотног осигурања (Службени гласник РС бр. 135/04) </t>
  </si>
  <si>
    <r>
      <t xml:space="preserve">Услуге електричне енергије
преузете обавезе за децембар 2014.: 16.000
јануар и фебруар 2015.год.: 32.000
</t>
    </r>
    <r>
      <rPr>
        <i/>
        <sz val="12"/>
        <rFont val="Times New Roman"/>
        <family val="1"/>
      </rPr>
      <t>Програмска класификација 1201-0001 - Функционисање Установе</t>
    </r>
  </si>
  <si>
    <r>
      <t xml:space="preserve">Услуге интернета
преузете обавезе за децембар 2014.: 2.500
јануар и фебруар 2015.г. 5.000
</t>
    </r>
    <r>
      <rPr>
        <i/>
        <sz val="12"/>
        <rFont val="Times New Roman"/>
        <family val="1"/>
      </rPr>
      <t>Програмска класификација 1201-0001 - Функционисање Установе</t>
    </r>
  </si>
  <si>
    <r>
      <t xml:space="preserve">Услуге мобилне телефоније
преузете обавезе за децембар 2014: 5.833
јануар и фебруар 2015: 11.666
</t>
    </r>
    <r>
      <rPr>
        <i/>
        <sz val="12"/>
        <rFont val="Times New Roman"/>
        <family val="1"/>
      </rPr>
      <t>Програмска класификација 1201-0001 - Функционисање Установе</t>
    </r>
  </si>
  <si>
    <r>
      <t xml:space="preserve">Услуге мобилне телефоније
преузете обавезе за децембар 2014:2.500
јануар и фебруар 2015: 6.000
</t>
    </r>
    <r>
      <rPr>
        <i/>
        <sz val="12"/>
        <rFont val="Times New Roman"/>
        <family val="1"/>
      </rPr>
      <t>Програмска класификација 1201-0001 - Функционисање Установе</t>
    </r>
  </si>
  <si>
    <r>
      <t xml:space="preserve">Услуге брзе поште
</t>
    </r>
    <r>
      <rPr>
        <i/>
        <sz val="12"/>
        <rFont val="Times New Roman"/>
        <family val="1"/>
      </rPr>
      <t>Програмска класификација 1201-0001 - Функционисање Установе</t>
    </r>
    <r>
      <rPr>
        <sz val="12"/>
        <rFont val="Times New Roman"/>
        <family val="1"/>
      </rPr>
      <t xml:space="preserve">
</t>
    </r>
  </si>
  <si>
    <r>
      <t xml:space="preserve">Услуге брзе поште
преузете обавезе: 6.000
нове обавезе: 14.000
</t>
    </r>
    <r>
      <rPr>
        <i/>
        <sz val="12"/>
        <rFont val="Times New Roman"/>
        <family val="1"/>
      </rPr>
      <t>Програмска класификација 1201-0001 - Функционисање Установе</t>
    </r>
    <r>
      <rPr>
        <sz val="12"/>
        <rFont val="Times New Roman"/>
        <family val="1"/>
      </rPr>
      <t xml:space="preserve">
</t>
    </r>
  </si>
  <si>
    <r>
      <t xml:space="preserve">Осигурање грађевинског објекта - зграде биоскопа "Звезда" Бор
преузете обавезе - 43.240
обавеза новог осигурања од септембра 2015.г. - 23.581,00
</t>
    </r>
    <r>
      <rPr>
        <i/>
        <sz val="12"/>
        <rFont val="Times New Roman"/>
        <family val="1"/>
      </rPr>
      <t>Програмска класификација 1201-0001 - Функционисање Установе</t>
    </r>
  </si>
  <si>
    <r>
      <t xml:space="preserve">Осигурање опреме Установе
преузете обавезе - 101.734
обавеза новог осигурања од септембра 2015.г. - 77.396,00
</t>
    </r>
    <r>
      <rPr>
        <i/>
        <sz val="12"/>
        <rFont val="Times New Roman"/>
        <family val="1"/>
      </rPr>
      <t>Програмска класификација 1201-0001 - Функционисање Установе</t>
    </r>
  </si>
  <si>
    <r>
      <t xml:space="preserve">Осигурање запослених у случају несреће на раду
преузете обавезе - 16.000
обавеза новог осигурања од септембра 2015 - 12.000
</t>
    </r>
    <r>
      <rPr>
        <i/>
        <sz val="12"/>
        <rFont val="Times New Roman"/>
        <family val="1"/>
      </rPr>
      <t>Програмска класификација 1201-0001 - Функционисање Установе</t>
    </r>
    <r>
      <rPr>
        <sz val="12"/>
        <rFont val="Times New Roman"/>
        <family val="1"/>
      </rPr>
      <t xml:space="preserve">
</t>
    </r>
  </si>
  <si>
    <r>
      <t xml:space="preserve">Здравствено осигурање запослених 
преузете обавезе - 16.000
обавеза новог осигурања од септембра 2015 - 12.000
</t>
    </r>
    <r>
      <rPr>
        <i/>
        <sz val="12"/>
        <rFont val="Times New Roman"/>
        <family val="1"/>
      </rPr>
      <t>Програмска класификација 1201-0001 - Функционисање Установе</t>
    </r>
    <r>
      <rPr>
        <sz val="12"/>
        <rFont val="Times New Roman"/>
        <family val="1"/>
      </rPr>
      <t xml:space="preserve">
</t>
    </r>
  </si>
  <si>
    <r>
      <t xml:space="preserve">Осигурање према трећим лицима - посетиоцима културних дешавања у организацији Установе
</t>
    </r>
    <r>
      <rPr>
        <i/>
        <sz val="12"/>
        <rFont val="Times New Roman"/>
        <family val="1"/>
      </rPr>
      <t>Програмска класификација 1201-0001 - Функционисање Установе</t>
    </r>
  </si>
  <si>
    <r>
      <t xml:space="preserve">Осигурање возила приликом 
регистрације
</t>
    </r>
    <r>
      <rPr>
        <i/>
        <sz val="12"/>
        <rFont val="Times New Roman"/>
        <family val="1"/>
      </rPr>
      <t>Програмска класификација 1201-0001 - Функционисање Установе</t>
    </r>
  </si>
  <si>
    <r>
      <t xml:space="preserve">Каско осигурање службеног возила 
</t>
    </r>
    <r>
      <rPr>
        <i/>
        <sz val="12"/>
        <rFont val="Times New Roman"/>
        <family val="1"/>
      </rPr>
      <t>Програмска класификација 1201-0001 - Функционисање Установе</t>
    </r>
  </si>
  <si>
    <t>Индиго
Деловодници
Селотејп
Лепак - 
Уложак коцка за папир  
Каро папир 
сталак за селотејп 
Гумице
Стикери 
Рибон 
Папир у боји
Шихтана књига
Маказе 
Расхефтивач
Омоти за ЦД и ДВД
Чаше за оловке
ОРН: 30192000</t>
  </si>
  <si>
    <r>
      <t xml:space="preserve">Канцeларијски материјал:
</t>
    </r>
    <r>
      <rPr>
        <i/>
        <sz val="11"/>
        <rFont val="Times New Roman"/>
        <family val="1"/>
      </rPr>
      <t>Програмска класификација 1201-0001 - Функционисање Установе</t>
    </r>
    <r>
      <rPr>
        <sz val="11"/>
        <rFont val="Times New Roman"/>
        <family val="1"/>
      </rPr>
      <t xml:space="preserve">
папир за штампање
папир за матр.шт.
Налози за пренос 
налози за исплату
уплатнице
Регистратори 
фасцикле 
коверте
признанице
отпремнице 
реверси
ЦД 
ДВД 
Маркери.
Оловке 
Хефталице 
бушилице 
Кламерице 
Спајалице
Белило
Свеске 
Шпенадле 
Путни налози
</t>
    </r>
  </si>
  <si>
    <t>Селотејп 
Лепак
Уложак коцка за папир  
Каро папир
Стикери 
Рибон 
Папир у боји 
Омоти за ЦД и ДВД 
Чаше за оловке 
ОРН: 30192000</t>
  </si>
  <si>
    <r>
      <t xml:space="preserve">Канцeларијски материјал:
</t>
    </r>
    <r>
      <rPr>
        <i/>
        <sz val="11"/>
        <rFont val="Times New Roman"/>
        <family val="1"/>
      </rPr>
      <t>Програмска класификација 1201-0001 Функционисање Установе</t>
    </r>
    <r>
      <rPr>
        <sz val="11"/>
        <rFont val="Times New Roman"/>
        <family val="1"/>
      </rPr>
      <t xml:space="preserve">
папир за штампање
папир за матр.шт
Налози за пренос 
налози за исплату 
уплатнице
Регистратори 
фасцикле
коверте
признанице
отпремнице
реверси 
ЦД 
ДВД 
Маркери
Оловке 
Хефталице 
бушилице 
Кламерице 
Спајалице
Белило
Свеске 
Путни налози 
Деловодници 
</t>
    </r>
  </si>
  <si>
    <r>
      <t xml:space="preserve">Биодекорација 
</t>
    </r>
    <r>
      <rPr>
        <i/>
        <sz val="11"/>
        <rFont val="Times New Roman"/>
        <family val="1"/>
      </rPr>
      <t>Програмска класификација 1201-0001 Функционисање Установе</t>
    </r>
    <r>
      <rPr>
        <sz val="11"/>
        <rFont val="Times New Roman"/>
        <family val="1"/>
      </rPr>
      <t xml:space="preserve">
1. Цветни аранжмани за програме (академије, позоришне представе, концерте, трибине, Фестивале и остале манифестације и програме у организацији Установе) - 10.000
2.Венци за погребе - 6.667</t>
    </r>
  </si>
  <si>
    <t xml:space="preserve">Набавка се спроводи ради обављања редовних активности прописаних законом и предвиђених систематизацијом радних места Установе. Процена количина је извршена на основу анализе потрошње претходних година.
Процена вредности је утврђена на основу анализе цена из уговора из претходнe године, као и увидом у актуелне цене различитих понуђача.
</t>
  </si>
  <si>
    <r>
      <t xml:space="preserve">Стручна литература за потребе запослених
</t>
    </r>
    <r>
      <rPr>
        <i/>
        <sz val="11"/>
        <rFont val="Times New Roman"/>
        <family val="1"/>
      </rPr>
      <t>Програмска класификација 1201-0001 - Функционисање Установе</t>
    </r>
    <r>
      <rPr>
        <sz val="11"/>
        <rFont val="Times New Roman"/>
        <family val="1"/>
      </rPr>
      <t xml:space="preserve">
1. Стручна литература за потребе Сектора администартивно финансијских послова - 57.273( PDV 10%)
2. Стручна литература за потребе КУД "Бор" - 10.000
3.Стручна литература за потребе организатора програма- 10.000
4. Стручна лиетаратура за потребе техничке службе - 5.833
5. Стручна литература за потребе кинопослова - 5.000</t>
    </r>
  </si>
  <si>
    <r>
      <t xml:space="preserve">Стручна литература за потребе запослених 
</t>
    </r>
    <r>
      <rPr>
        <i/>
        <sz val="11"/>
        <rFont val="Times New Roman"/>
        <family val="1"/>
      </rPr>
      <t>Програмска класификација 1201-0001 - Функционисање Установе</t>
    </r>
    <r>
      <rPr>
        <sz val="11"/>
        <rFont val="Times New Roman"/>
        <family val="1"/>
      </rPr>
      <t xml:space="preserve">
Стручна литература за потребе организатора програма и за потребе техничке службе, противпожарне заштите и др.</t>
    </r>
  </si>
  <si>
    <r>
      <t xml:space="preserve">Гориво за службено возило Опел астра  и то 
1. Бензин
2. Плин
</t>
    </r>
    <r>
      <rPr>
        <i/>
        <sz val="11"/>
        <rFont val="Times New Roman"/>
        <family val="1"/>
      </rPr>
      <t xml:space="preserve"> Програмска класификација 1201-0001- Функционисање Установе</t>
    </r>
    <r>
      <rPr>
        <sz val="11"/>
        <rFont val="Times New Roman"/>
        <family val="1"/>
      </rPr>
      <t xml:space="preserve">
- Функионисање: 83.333
</t>
    </r>
    <r>
      <rPr>
        <i/>
        <sz val="11"/>
        <rFont val="Times New Roman"/>
        <family val="1"/>
      </rPr>
      <t xml:space="preserve"> Програмска класификација 1201-0002 Подстицаји културно уметничком стваралаштву</t>
    </r>
    <r>
      <rPr>
        <sz val="11"/>
        <rFont val="Times New Roman"/>
        <family val="1"/>
      </rPr>
      <t xml:space="preserve">
- Едукативна делатност: 5.750
- Такмичење рецитатора : 8.000
- Сусрети села , за села учеснике манифестације: 125.000 
ОРН: 09100000</t>
    </r>
  </si>
  <si>
    <r>
      <t xml:space="preserve">Гориво за службено возило Опел астра 
1. Бензин
2. Плин
</t>
    </r>
    <r>
      <rPr>
        <i/>
        <sz val="11"/>
        <rFont val="Times New Roman"/>
        <family val="1"/>
      </rPr>
      <t>Програмска класификација 1201-0001 Функционисање Установе</t>
    </r>
    <r>
      <rPr>
        <sz val="11"/>
        <rFont val="Times New Roman"/>
        <family val="1"/>
      </rPr>
      <t xml:space="preserve">
-  функционисање  83.333
ОРН: 09100000</t>
    </r>
  </si>
  <si>
    <t>Неопходни материјал за службено возило за реализацију програма Установе;
 Процена вредности извршена је на основу анализе цена на тржишту.</t>
  </si>
  <si>
    <t>Неопходни материјал за службено возило за реализацију програма Установе;
Процена вредности извршена је на основу анализе цена на тржишту.</t>
  </si>
  <si>
    <r>
      <t xml:space="preserve">Мазива за службено возило Опел астра 
</t>
    </r>
    <r>
      <rPr>
        <i/>
        <sz val="11"/>
        <rFont val="Times New Roman"/>
        <family val="1"/>
      </rPr>
      <t xml:space="preserve"> Програмска класификација 1201-0001 Функционисање Установе</t>
    </r>
    <r>
      <rPr>
        <sz val="11"/>
        <rFont val="Times New Roman"/>
        <family val="1"/>
      </rPr>
      <t xml:space="preserve">
ОРН: 09100000</t>
    </r>
  </si>
  <si>
    <r>
      <t xml:space="preserve">Мазива за службено возило Опел астра 
</t>
    </r>
    <r>
      <rPr>
        <i/>
        <sz val="11"/>
        <rFont val="Times New Roman"/>
        <family val="1"/>
      </rPr>
      <t>Програмска класификација 1201-0001 Функционисање Установе</t>
    </r>
    <r>
      <rPr>
        <sz val="11"/>
        <rFont val="Times New Roman"/>
        <family val="1"/>
      </rPr>
      <t xml:space="preserve">
ОРН: 09100000</t>
    </r>
  </si>
  <si>
    <r>
      <t xml:space="preserve">Остали материјалио  за службено возило Опел астра </t>
    </r>
    <r>
      <rPr>
        <i/>
        <sz val="11"/>
        <rFont val="Times New Roman"/>
        <family val="1"/>
      </rPr>
      <t>Програмска класификација 1201-0001 Функционисање Установе</t>
    </r>
    <r>
      <rPr>
        <sz val="11"/>
        <rFont val="Times New Roman"/>
        <family val="1"/>
      </rPr>
      <t xml:space="preserve">
ОРН: 09100000</t>
    </r>
  </si>
  <si>
    <r>
      <t xml:space="preserve">Материјал За културу:
</t>
    </r>
    <r>
      <rPr>
        <i/>
        <sz val="12"/>
        <rFont val="Times New Roman"/>
        <family val="1"/>
      </rPr>
      <t>Програмска класификација 1201-0002 Подстицаји културно уметничком стваралаштву</t>
    </r>
    <r>
      <rPr>
        <sz val="12"/>
        <rFont val="Times New Roman"/>
        <family val="1"/>
      </rPr>
      <t xml:space="preserve">
- за едукативну делатност: 12.500,00 (лептир машне за хор)
- за откуп ношњи за КУД "Бор": 83.333</t>
    </r>
  </si>
  <si>
    <r>
      <t xml:space="preserve">Материјал  за културу:
</t>
    </r>
    <r>
      <rPr>
        <i/>
        <sz val="12"/>
        <rFont val="Times New Roman"/>
        <family val="1"/>
      </rPr>
      <t>Програмска класификација 1201-0002 Подстицаји културно уметничком стваралаштву</t>
    </r>
    <r>
      <rPr>
        <sz val="12"/>
        <rFont val="Times New Roman"/>
        <family val="1"/>
      </rPr>
      <t xml:space="preserve">
- за едукативну делатност Установе: 41.667
- за ношње КУД "Бор": 58.333
- за откуп ношњи за КУД"Бор": 50.000
</t>
    </r>
  </si>
  <si>
    <t>Неопходни материјал за реализацију едукативне делатности Установе и несметаног рада КУД"Бор"; 
Процена вредности извршена је на основу анализе цена на тржишту.</t>
  </si>
  <si>
    <r>
      <t xml:space="preserve">Материјал за хигијену </t>
    </r>
    <r>
      <rPr>
        <i/>
        <sz val="12"/>
        <rFont val="Times New Roman"/>
        <family val="1"/>
      </rPr>
      <t>Програмска класификација 1201-0001 - Функционисање Установе</t>
    </r>
    <r>
      <rPr>
        <sz val="12"/>
        <rFont val="Times New Roman"/>
        <family val="1"/>
      </rPr>
      <t xml:space="preserve">
1. мер за стакло 
2. Тоалет папир 
3. Сона киселина 
4. Течност за судове
5. Метле 
6. МОП ресе 
7. МОП 
9. Течни сапуни
10. Крпе микрофибер - 
11. Трулекс крпе
12. Рукавице 
13. Корпице за ВЦ шољу - 
14. Доместос 
15. Кесе за ђубре 
16. Сапуни
17. Течност за подове - 
18. Течност за санитарије - 
19. Кофе
20. Течност за цеви 
21. Сунђери 
22. Жице за рибање
ОРН: 24000000</t>
    </r>
  </si>
  <si>
    <r>
      <t xml:space="preserve">Материјал за хигијену </t>
    </r>
    <r>
      <rPr>
        <i/>
        <sz val="12"/>
        <rFont val="Times New Roman"/>
        <family val="1"/>
      </rPr>
      <t>Програмска класификација 1201-0001 - Функционисање Установе</t>
    </r>
    <r>
      <rPr>
        <sz val="12"/>
        <rFont val="Times New Roman"/>
        <family val="1"/>
      </rPr>
      <t xml:space="preserve">
1. мер за стакло 
2. Тоалет папир 
3. Сона киселина 
4. Течност за судове 
5. Метле 
6. МОП ресе 
7. МОП 
9. Течни сапуни 
10. Крпе микрофибер - 
11. Трулекс крпе 
12. Рукавице -  
13. Корпице за ВЦ шољу - 
14. Доместос 
15. Кесе за ђубре 
16. Сапуни
17. Течност за подове - 
18. Течност за санитарије - 
19. Кофе
20. Течност за цеви  
21. Сунђери
ОРН: 24000000</t>
    </r>
  </si>
  <si>
    <r>
      <t xml:space="preserve">Материјал -пиће
</t>
    </r>
    <r>
      <rPr>
        <i/>
        <sz val="12"/>
        <rFont val="Times New Roman"/>
        <family val="1"/>
      </rPr>
      <t>Програмска класификација 1201-0001 - Функционисање Установе</t>
    </r>
    <r>
      <rPr>
        <sz val="12"/>
        <rFont val="Times New Roman"/>
        <family val="1"/>
      </rPr>
      <t xml:space="preserve">
1. Функционисање  12.500
</t>
    </r>
    <r>
      <rPr>
        <i/>
        <sz val="12"/>
        <rFont val="Times New Roman"/>
        <family val="1"/>
      </rPr>
      <t>Програмска класификација 1201-0002 Подстицаји културно уметничком стваралаштву</t>
    </r>
    <r>
      <rPr>
        <sz val="12"/>
        <rFont val="Times New Roman"/>
        <family val="1"/>
      </rPr>
      <t xml:space="preserve">
1 Такмичење рецитатора: 1.667
2.Сусрети села за села учеснике: 83.334
3. Сабори у селима (5 Сабора): 75.000
4. Дан матерњег језика: 4.333
5. Фестивал влашке песме: 15.583
6. Позоришне представе: 17.208
7. Концерти: 11.958
ОРН: 15000000 </t>
    </r>
  </si>
  <si>
    <r>
      <t xml:space="preserve">Материјал -пиће
</t>
    </r>
    <r>
      <rPr>
        <i/>
        <sz val="12"/>
        <rFont val="Times New Roman"/>
        <family val="1"/>
      </rPr>
      <t>Програмска класификација 1201-0001 - Функционисање Установе</t>
    </r>
    <r>
      <rPr>
        <sz val="12"/>
        <rFont val="Times New Roman"/>
        <family val="1"/>
      </rPr>
      <t xml:space="preserve">
1. Функционисање: 12.500
</t>
    </r>
    <r>
      <rPr>
        <i/>
        <sz val="12"/>
        <rFont val="Times New Roman"/>
        <family val="1"/>
      </rPr>
      <t>Програмска класификација 1201-0002 Подстицаји културно уметничком стваралаштву</t>
    </r>
    <r>
      <rPr>
        <sz val="12"/>
        <rFont val="Times New Roman"/>
        <family val="1"/>
      </rPr>
      <t xml:space="preserve">
1. Едукативна делатност: 16.667
2. Позоришне представе: 17.208
3. Концерти: 11.959
ОРН: 15000000 </t>
    </r>
  </si>
  <si>
    <r>
      <t xml:space="preserve">Материјал за посебне намене
</t>
    </r>
    <r>
      <rPr>
        <i/>
        <sz val="12"/>
        <rFont val="Times New Roman"/>
        <family val="1"/>
      </rPr>
      <t>Програмска класификација 1201-0001 - Функционисање Установе</t>
    </r>
    <r>
      <rPr>
        <sz val="12"/>
        <rFont val="Times New Roman"/>
        <family val="1"/>
      </rPr>
      <t xml:space="preserve">
1. Браве
2. Прикључци
3. Продужне кабле 
4. Сијалице 
5. Грла за сијалице
6. Батерије 
7. Утичнице 
8. Цилиндри 
9. Пловак 
10 Казанчићи 
 ОРН: 31000000</t>
    </r>
  </si>
  <si>
    <r>
      <t xml:space="preserve">Материјал за посебне намене
</t>
    </r>
    <r>
      <rPr>
        <i/>
        <sz val="12"/>
        <rFont val="Times New Roman"/>
        <family val="1"/>
      </rPr>
      <t>Програмска класификација 1201-0001 - Функционисање Установе</t>
    </r>
    <r>
      <rPr>
        <sz val="12"/>
        <rFont val="Times New Roman"/>
        <family val="1"/>
      </rPr>
      <t xml:space="preserve">
1. Браве - 
2. Прикључци- 
3. Продужне кабле -
4. Сијалице -
5. Грла за сијалице 
6. Батерије 
7. Утичнице 
8. Цилиндри 
9. Пловак
10 Казанчићи 
11. Четке 
12. Фарбе и полудисперзије
 ОРН: 31000000</t>
    </r>
  </si>
  <si>
    <r>
      <t xml:space="preserve">Алат и инвентар
</t>
    </r>
    <r>
      <rPr>
        <i/>
        <sz val="12"/>
        <rFont val="Times New Roman"/>
        <family val="1"/>
      </rPr>
      <t>Програмска класификација 1201-0001 - Функционисање Установе</t>
    </r>
    <r>
      <rPr>
        <sz val="12"/>
        <rFont val="Times New Roman"/>
        <family val="1"/>
      </rPr>
      <t xml:space="preserve">
1. Вирбле 
2. Бургије
3. Лемилице
4. Алат за сцену
5. Алат за кинокабину
6.Инвентар за канцеларије
7. Инвентар за озвучење
8. Инвентар за биоскоп
9. Инвентар за КУД</t>
    </r>
  </si>
  <si>
    <r>
      <t xml:space="preserve">Услуге одржавања рачунара и програма за књиговодство и ажурирање у складу са Законским обавезама.
</t>
    </r>
    <r>
      <rPr>
        <i/>
        <sz val="12"/>
        <rFont val="Times New Roman"/>
        <family val="1"/>
      </rPr>
      <t>Програмска класификација 1201-0001 - Функционисање Установе</t>
    </r>
    <r>
      <rPr>
        <sz val="12"/>
        <rFont val="Times New Roman"/>
        <family val="1"/>
      </rPr>
      <t xml:space="preserve">
Преузете обавезе за децембар 2014.год.: 3.600,00
Нове обавезе: 46.400,00
ОРН: 50312000</t>
    </r>
  </si>
  <si>
    <r>
      <t xml:space="preserve">Услуге одржавања рачунара и програма за књиговодство и ажурирање у складу са Законским обавезама - </t>
    </r>
    <r>
      <rPr>
        <i/>
        <sz val="12"/>
        <rFont val="Times New Roman"/>
        <family val="1"/>
      </rPr>
      <t>Програмска класификација 1201-0001 - Функционисање Установе</t>
    </r>
    <r>
      <rPr>
        <sz val="12"/>
        <rFont val="Times New Roman"/>
        <family val="1"/>
      </rPr>
      <t xml:space="preserve">
ОРН: 50312000</t>
    </r>
  </si>
  <si>
    <r>
      <t xml:space="preserve">Услуге одржавања сајта Установе
</t>
    </r>
    <r>
      <rPr>
        <i/>
        <sz val="12"/>
        <rFont val="Times New Roman"/>
        <family val="1"/>
      </rPr>
      <t>Програмска класификација 1201-0001 - Функционисање Установе</t>
    </r>
    <r>
      <rPr>
        <sz val="12"/>
        <rFont val="Times New Roman"/>
        <family val="1"/>
      </rPr>
      <t xml:space="preserve">
ОРН: 50312000</t>
    </r>
  </si>
  <si>
    <r>
      <t xml:space="preserve">Услуге образовања и усавршавања запослених - Котизације за учешће на семинарима, Фестивалима, такмичењима, котизације за административно финансијски сектор.:
</t>
    </r>
    <r>
      <rPr>
        <i/>
        <sz val="12"/>
        <rFont val="Times New Roman"/>
        <family val="1"/>
      </rPr>
      <t>Програмска класификација 1201-0001 - Функционисање Установе</t>
    </r>
    <r>
      <rPr>
        <sz val="12"/>
        <rFont val="Times New Roman"/>
        <family val="1"/>
      </rPr>
      <t xml:space="preserve">
1. Функционисање Установе 83.333
</t>
    </r>
    <r>
      <rPr>
        <i/>
        <sz val="12"/>
        <rFont val="Times New Roman"/>
        <family val="1"/>
      </rPr>
      <t>Програмска класификација 1201-0002 Подстицаји културно уметничком стваралаштву</t>
    </r>
    <r>
      <rPr>
        <sz val="12"/>
        <rFont val="Times New Roman"/>
        <family val="1"/>
      </rPr>
      <t xml:space="preserve">
1. Едукација Драмски студио- 16.667
</t>
    </r>
  </si>
  <si>
    <t>Ради унапређења рада Установе у свим сегментима неопходно је усавршавање запослених, присуство семинарима, конференцијама, Фестивалима, такмичењеима, позоришним представама, концертима и др.у организацији Министарстава, Савеза аматера Србије и других организација.
Процена вредности извршена је на основу контаката са организаторима семинара и такмичења из разних области.</t>
  </si>
  <si>
    <r>
      <t xml:space="preserve">Услуге образовања и усавршавања запослених - Котизације за учешће на семинарима, Фестивалима, такмичењима, котизације за административно финансијски сектор.:
</t>
    </r>
    <r>
      <rPr>
        <i/>
        <sz val="12"/>
        <rFont val="Times New Roman"/>
        <family val="1"/>
      </rPr>
      <t>Програмска класификација 1201-0001 - Функционисање Установе</t>
    </r>
    <r>
      <rPr>
        <sz val="12"/>
        <rFont val="Times New Roman"/>
        <family val="1"/>
      </rPr>
      <t xml:space="preserve">
1. Функционисање : 25.000
</t>
    </r>
    <r>
      <rPr>
        <i/>
        <sz val="12"/>
        <rFont val="Times New Roman"/>
        <family val="1"/>
      </rPr>
      <t>Програмска класификација 1201-0002 Подстицаји културно уметничком стваралаштву</t>
    </r>
    <r>
      <rPr>
        <sz val="12"/>
        <rFont val="Times New Roman"/>
        <family val="1"/>
      </rPr>
      <t xml:space="preserve">
2. Едукација -42.000 за школу гитаре
</t>
    </r>
  </si>
  <si>
    <r>
      <t xml:space="preserve">Услуге штампања:
</t>
    </r>
    <r>
      <rPr>
        <i/>
        <sz val="12"/>
        <rFont val="Times New Roman"/>
        <family val="1"/>
      </rPr>
      <t>Програмска класификација 1201-0001 - Функционисање Установе</t>
    </r>
    <r>
      <rPr>
        <sz val="12"/>
        <rFont val="Times New Roman"/>
        <family val="1"/>
      </rPr>
      <t xml:space="preserve">
1.За функционисање (флајер,позивнице, Дипломе и захвалнице,  Постери и плакати за програме, улазнице за салу музичке школе, улазнице за програме ван Музичке школе, Биллтени, каталози, монографије, публикације, књига, коричење материјала и др.: 138.000
</t>
    </r>
    <r>
      <rPr>
        <i/>
        <sz val="12"/>
        <rFont val="Times New Roman"/>
        <family val="1"/>
      </rPr>
      <t>Програмска класификација 1201-0002 Подстицаји културно уметничком стваралаштву</t>
    </r>
    <r>
      <rPr>
        <sz val="12"/>
        <rFont val="Times New Roman"/>
        <family val="1"/>
      </rPr>
      <t xml:space="preserve">
1. Штампање публикација, плаката, флајера за Едукативну делатност за драмски студио: 66.667,00
</t>
    </r>
  </si>
  <si>
    <t>2. Штампање посебних кожних фасцикли за Едукативну делатност Установе за градски хор: 8.750
3. Штампање материјала за Дан матерњег језика: 16.667
4. Штампање проспеката, диплома и захвалницаза јубилеј КУД "Бор"- 50.000
ОРН: 79800000</t>
  </si>
  <si>
    <r>
      <t xml:space="preserve">Услуге штампања:
</t>
    </r>
    <r>
      <rPr>
        <i/>
        <sz val="12"/>
        <rFont val="Times New Roman"/>
        <family val="1"/>
      </rPr>
      <t>Програмска класификација 1201-0002 Подстицаји културно уметничком стваралаштву</t>
    </r>
    <r>
      <rPr>
        <sz val="12"/>
        <rFont val="Times New Roman"/>
        <family val="1"/>
      </rPr>
      <t xml:space="preserve">
1.За Фестивал Влашке песме(флајер,позивнице, Дипломе и захвалнице: 16.667
</t>
    </r>
    <r>
      <rPr>
        <i/>
        <sz val="12"/>
        <rFont val="Times New Roman"/>
        <family val="1"/>
      </rPr>
      <t>Програмска класификација 1201-П4 - Пројекат Фестивал фолклора</t>
    </r>
    <r>
      <rPr>
        <sz val="12"/>
        <rFont val="Times New Roman"/>
        <family val="1"/>
      </rPr>
      <t xml:space="preserve">
2. Штампање диплома и захвалница: 967 - 
</t>
    </r>
  </si>
  <si>
    <r>
      <t xml:space="preserve">Услуге рекламе на радиу и ТВ обавеза из децембра 2014.године
</t>
    </r>
    <r>
      <rPr>
        <i/>
        <sz val="12"/>
        <rFont val="Times New Roman"/>
        <family val="1"/>
      </rPr>
      <t>Програмска класификација 1201-0001 - Функционисање Установе</t>
    </r>
  </si>
  <si>
    <r>
      <t xml:space="preserve">Уговор са агенцијом за консалтинг и менаџмент за едукацију полазника школе гитаре
</t>
    </r>
    <r>
      <rPr>
        <i/>
        <sz val="12"/>
        <rFont val="Times New Roman"/>
        <family val="1"/>
      </rPr>
      <t>Програмска класификација 1201-0002 Подстицаји културно уметничком стваралаштву</t>
    </r>
  </si>
  <si>
    <t>За реализацију програмских активности Установе које су предвиђене Планом и програмом рада број 391-I/2014 од 10.11.2014.године, а обзиром да Установа нема систематизовано радно место које је неопходно за реализацију наведене активности;
 Процена вредности извршена је на основу анализе цена услуга на тржишту.</t>
  </si>
  <si>
    <r>
      <t xml:space="preserve">Уговор са агенцијом за консалтинг и менаџмент за едукацију полазника градског хора
</t>
    </r>
    <r>
      <rPr>
        <i/>
        <sz val="12"/>
        <rFont val="Times New Roman"/>
        <family val="1"/>
      </rPr>
      <t>Програмска класификација 1201-0002 Подстицаји културно уметничком стваралаштву</t>
    </r>
  </si>
  <si>
    <t>За реализацију програмских активности Установе које су предвиђене Планом и програмом рада број 391-I/2014 од 10.11.2014.године, а обзиром да Установа нема систематизовано радно место које је неопходно за реализацију наведене активности.
 Процена вредности извршена је на основу анализе цена услуга на тржишту.</t>
  </si>
  <si>
    <r>
      <t xml:space="preserve">Уговор са агенцијом за консалтинг и менаџмент за корепетицују за КУД "Бор"
</t>
    </r>
    <r>
      <rPr>
        <i/>
        <sz val="12"/>
        <rFont val="Times New Roman"/>
        <family val="1"/>
      </rPr>
      <t>Програмска класификација 1201-0002 Подстицаји културно уметничком стваралаштву</t>
    </r>
  </si>
  <si>
    <r>
      <t xml:space="preserve"> Уговор са позориштем за едукацију полазника драмског студиа
</t>
    </r>
    <r>
      <rPr>
        <i/>
        <sz val="12"/>
        <rFont val="Times New Roman"/>
        <family val="1"/>
      </rPr>
      <t>Програмска класификација 1201-0002 Подстицаји културно уметничком стваралаштву</t>
    </r>
  </si>
  <si>
    <t xml:space="preserve">За реализацију програмских активности Установе које су предвиђене Планом и програмом рада број 391-I/2014 од 10.11.2014.године, а обзиром да Установа нема систематизовано радно место које је неопходно за реализацију наведене активности и сходно члану 8. тачка 6., чл.6. тачке 12,16 и 19. Закона о култури ("Сл.гл.РС" 72/2009). 
Процењена вредност утврђена је на основу анализи цена на тржишту за наведене услуге. </t>
  </si>
  <si>
    <r>
      <t xml:space="preserve">Уговор са израду костима за позоришне представе драмског студиа Установе
</t>
    </r>
    <r>
      <rPr>
        <i/>
        <sz val="12"/>
        <rFont val="Times New Roman"/>
        <family val="1"/>
      </rPr>
      <t>Програмска класификација 1201-0002 Подстицаји културно уметничком стваралаштву</t>
    </r>
  </si>
  <si>
    <t xml:space="preserve">За реализацију програмских активности Установе које су предвиђене Планом и програмом рада број 391-I/2014 од 10.11.2014.године и сходно члану 8. тачка 6., чл.6. тачке 12,16 и 19. Закона о култури ("Сл.гл.РС" 72/2009). 
Процењена вредност утврђена је на основу анализи цена на тржишту за наведене услуге. </t>
  </si>
  <si>
    <r>
      <t xml:space="preserve">Уговор са израду сценографије  за  позоришне представе драмског студиа
</t>
    </r>
    <r>
      <rPr>
        <i/>
        <sz val="12"/>
        <rFont val="Times New Roman"/>
        <family val="1"/>
      </rPr>
      <t>Програмска класификација 1201-0002 Подстицаји културно уметничком стваралаштву</t>
    </r>
  </si>
  <si>
    <t xml:space="preserve">За реализацију програмских активности Установе које су предвиђене Планом и програмом рада број 391-I/2014 од 10.11.2014.године. 
Процењена вредност утврђена је на основу анализе цена на тржишту за наведене услуге. </t>
  </si>
  <si>
    <r>
      <t xml:space="preserve">Уговор са израду сценографије  за програме Установе 
</t>
    </r>
    <r>
      <rPr>
        <i/>
        <sz val="12"/>
        <rFont val="Times New Roman"/>
        <family val="1"/>
      </rPr>
      <t>Програмска класификација 1201-0001 Функционисање Установе</t>
    </r>
  </si>
  <si>
    <r>
      <t xml:space="preserve">Услуге извођења струје за манифестације Установе на отвореном 
</t>
    </r>
    <r>
      <rPr>
        <i/>
        <sz val="12"/>
        <rFont val="Times New Roman"/>
        <family val="1"/>
      </rPr>
      <t>Програмска класификација 1201-0001 Функционисање Установе</t>
    </r>
    <r>
      <rPr>
        <sz val="12"/>
        <rFont val="Times New Roman"/>
        <family val="1"/>
      </rPr>
      <t xml:space="preserve">
ОРН: 51112100</t>
    </r>
  </si>
  <si>
    <t>За реализацију програмских активности Установе које су предвиђенеПланом и програмом рада број 391-I/2014 од 10.11.2014.године, а одржавају се на отвореном простору.
 Процена вредности извршена је на основу анализе цена услуга на тржишту.</t>
  </si>
  <si>
    <r>
      <t xml:space="preserve">Надзор за извођење радова и израду планова и пројеката
</t>
    </r>
    <r>
      <rPr>
        <i/>
        <sz val="12"/>
        <rFont val="Times New Roman"/>
        <family val="1"/>
      </rPr>
      <t>Програмска класификација 1201-0001 Функционисање Установе</t>
    </r>
  </si>
  <si>
    <t>Надзор за извођење радова на згради биоскопа Звезда
Процена вредности извршена је на основу анализе цена услуга на тржишту.</t>
  </si>
  <si>
    <r>
      <t>Уговор са агенцијом за консалтинг и менаџмент за стручно оцењивање и то:
П</t>
    </r>
    <r>
      <rPr>
        <i/>
        <sz val="12"/>
        <rFont val="Times New Roman"/>
        <family val="1"/>
      </rPr>
      <t xml:space="preserve">рограмска класификација 1201-0002 - Подстицаји културно уметничком стваралаштву </t>
    </r>
    <r>
      <rPr>
        <sz val="12"/>
        <rFont val="Times New Roman"/>
        <family val="1"/>
      </rPr>
      <t xml:space="preserve">
1. Општинско такмичење рецитатора - 9.000
2. Окружно такмичење рецитатора - 9.000
3. Оцењеивање аутентичности фолклорног и музичког и сценског извођења за Сусрете села - 40.000
4. Оцењивање аутентичности извођења влашке песме - 46.667
</t>
    </r>
  </si>
  <si>
    <t>За реализацију програмских активности Установе које су предвиђене Планом и програмом рада број 391-I/2014 од 10.11.2014.године. 
 Процена вредности извршена је на основу анализе цена услуга на тржишту.</t>
  </si>
  <si>
    <r>
      <t xml:space="preserve">Стручно предавање о пореклу и значају језика за програмску активност Дан матерњег језика
</t>
    </r>
    <r>
      <rPr>
        <i/>
        <sz val="12"/>
        <rFont val="Times New Roman"/>
        <family val="1"/>
      </rPr>
      <t xml:space="preserve">Програмска класификација 1201-0002 - Подстицаји културно уметничком стваралаштву </t>
    </r>
  </si>
  <si>
    <t>За реализацију програмске активности Дан матерњег језика  - разлике нас спајају .Заштита језичке различитости уз приказ вишејезичности у Бору, мултиетничкој средини по Плану и програму рада број 391-I/2014 од 10.11.2014.године. 
 Процена вредности извршена је на основу анализе цена услуга на тржишту.</t>
  </si>
  <si>
    <r>
      <t xml:space="preserve">Израда ношњи и опанака за КУД "Бор"
</t>
    </r>
    <r>
      <rPr>
        <i/>
        <sz val="12"/>
        <rFont val="Times New Roman"/>
        <family val="1"/>
      </rPr>
      <t xml:space="preserve">Програмска класификација 1201-0002 - Подстицаји културно уметничком стваралаштву </t>
    </r>
  </si>
  <si>
    <t>За несметан рад КУД"Бор" предвиђено Планом и програмом рада број 391-I/2014 од 10.11.2014.године. 
Процена вредности извршена је на основу анализе цена услуга на тржишту.</t>
  </si>
  <si>
    <r>
      <t xml:space="preserve">Репрезентација: Календари, хемијске оловке и упаљачи за наредну годину
</t>
    </r>
    <r>
      <rPr>
        <i/>
        <sz val="12"/>
        <rFont val="Times New Roman"/>
        <family val="1"/>
      </rPr>
      <t>Програмска класификација 1201-0001 Функционисање Установе</t>
    </r>
  </si>
  <si>
    <t>Набавка је неопходна ради маркетинг стратегије Установе.
Процена вредности извршена је на основу анализе цена на тржишту као и анализе ове врсте трошкова у претходним годинама.</t>
  </si>
  <si>
    <t>Награде за  манифестације које организује Установа као и за обележавање Јубилеја КУД"Бор";
Процена вредности извршена је на основу анализе цена на тржишту и на основу анализе ове врсте трошкова из претходних година.</t>
  </si>
  <si>
    <r>
      <t xml:space="preserve">Поклони и награде за:
</t>
    </r>
    <r>
      <rPr>
        <i/>
        <sz val="12"/>
        <rFont val="Times New Roman"/>
        <family val="1"/>
      </rPr>
      <t>Програмска класификација 1201-0001 Функционисање Установе</t>
    </r>
    <r>
      <rPr>
        <sz val="12"/>
        <rFont val="Times New Roman"/>
        <family val="1"/>
      </rPr>
      <t xml:space="preserve">
1. За функционисање  - 8.333
</t>
    </r>
    <r>
      <rPr>
        <i/>
        <sz val="12"/>
        <rFont val="Times New Roman"/>
        <family val="1"/>
      </rPr>
      <t>Програмска класификација 1201-П4 - Пројекат Фестивал фолклора</t>
    </r>
    <r>
      <rPr>
        <sz val="12"/>
        <rFont val="Times New Roman"/>
        <family val="1"/>
      </rPr>
      <t xml:space="preserve">
1. Плакете за ансамбле фолклора за Фестивал фолклора - 11.700
2. Поклони за гостујуће ансамбле за Фестивал фолклора - 8.333</t>
    </r>
  </si>
  <si>
    <t xml:space="preserve">Неопходне услуге за функционисање Установе и реализацију програмских садржаја и административних послова.
 Процена вредности извршена је на основу цена услуга на тржишту.
</t>
  </si>
  <si>
    <r>
      <t xml:space="preserve">Остале опште услуге
</t>
    </r>
    <r>
      <rPr>
        <i/>
        <sz val="12"/>
        <rFont val="Times New Roman"/>
        <family val="1"/>
      </rPr>
      <t>Програмска класификација 1201-0001 Функционисање Установе</t>
    </r>
    <r>
      <rPr>
        <sz val="12"/>
        <rFont val="Times New Roman"/>
        <family val="1"/>
      </rPr>
      <t xml:space="preserve">
израда печата, фотографија, 
фотокопирање, укоричавање служ.материјала, нарезивање кључева, прање сл.возила и остале непоменуте услуге 
</t>
    </r>
  </si>
  <si>
    <r>
      <t xml:space="preserve">Прог. у реал. Уст.који не подлежу Јавним набавкама
</t>
    </r>
    <r>
      <rPr>
        <i/>
        <sz val="12"/>
        <rFont val="Times New Roman"/>
        <family val="1"/>
      </rPr>
      <t xml:space="preserve">Програмска класификација 1201-0002 - Подстицаји културно уметничком стваралаштву </t>
    </r>
    <r>
      <rPr>
        <sz val="12"/>
        <rFont val="Times New Roman"/>
        <family val="1"/>
      </rPr>
      <t xml:space="preserve">
- путни трошкови за учеснике Фестивала Влашке изворне песме уз обрачун од 1.1904762 са нормираним трошковима од 20% 
ОРН: 92312100</t>
    </r>
  </si>
  <si>
    <r>
      <t xml:space="preserve">Уговор за контролу и надзор радова у згради биоскопа "Звезда"
</t>
    </r>
    <r>
      <rPr>
        <i/>
        <sz val="12"/>
        <rFont val="Times New Roman"/>
        <family val="1"/>
      </rPr>
      <t>Програмска класификација 1201-0001 Функционисање Установе</t>
    </r>
  </si>
  <si>
    <r>
      <t xml:space="preserve">Закуп бине за програме на отвореном простору
</t>
    </r>
    <r>
      <rPr>
        <i/>
        <sz val="12"/>
        <rFont val="Times New Roman"/>
        <family val="1"/>
      </rPr>
      <t>Програмска класификација 1201-0001 Функционисање Установе</t>
    </r>
  </si>
  <si>
    <t>За несметани рад Установе и реализацију програмских садржаја на отвореном обзиром да Установа не поседује бину.
Процењена вредност утврђена је на основу анализе цена на тржишту.</t>
  </si>
  <si>
    <r>
      <t xml:space="preserve">Поправке и одржавање 
објекта - Зграде 
биоскопа "Звезда" - 
молерски радови
</t>
    </r>
    <r>
      <rPr>
        <i/>
        <sz val="12"/>
        <rFont val="Times New Roman"/>
        <family val="1"/>
      </rPr>
      <t>Програмска класификација 1201-0001 Функционисање Установе</t>
    </r>
  </si>
  <si>
    <r>
      <t xml:space="preserve">Поправке и одржавање зграде биоскопа "Звезда"
</t>
    </r>
    <r>
      <rPr>
        <i/>
        <sz val="12"/>
        <rFont val="Times New Roman"/>
        <family val="1"/>
      </rPr>
      <t>Програмска класификација 1201-0001 Функционисање Установе</t>
    </r>
  </si>
  <si>
    <r>
      <t xml:space="preserve">Поправке и одржавање рачунарске опреме и снабдевање Установе са кертриџима
</t>
    </r>
    <r>
      <rPr>
        <i/>
        <sz val="12"/>
        <rFont val="Times New Roman"/>
        <family val="1"/>
      </rPr>
      <t>Програмска класификација 1201-0001 Функционисање Установе</t>
    </r>
    <r>
      <rPr>
        <sz val="12"/>
        <rFont val="Times New Roman"/>
        <family val="1"/>
      </rPr>
      <t xml:space="preserve">
ОРН: 50312000</t>
    </r>
  </si>
  <si>
    <r>
      <t xml:space="preserve">Обавезан технички преглед возила приликом регистрације  и обавезан годишњи сервис службеног возила 
</t>
    </r>
    <r>
      <rPr>
        <i/>
        <sz val="12"/>
        <rFont val="Times New Roman"/>
        <family val="1"/>
      </rPr>
      <t>Програмска класификација 1201-0001 Функционисање Установе</t>
    </r>
  </si>
  <si>
    <r>
      <t xml:space="preserve">Поправке и одржавање службеног возила и сервис возила
</t>
    </r>
    <r>
      <rPr>
        <i/>
        <sz val="12"/>
        <rFont val="Times New Roman"/>
        <family val="1"/>
      </rPr>
      <t>Програмска класификација 1201-0001 Функционисање Установе</t>
    </r>
  </si>
  <si>
    <r>
      <t xml:space="preserve">Попр. и одржавање опреме за култ. – озвучење и расвета и апарати у биоск.у и згради муз.школе на сцени и у сали и опреме за пуштање филмова: 83.333 и ношње за КУД"Бор" 166.667
</t>
    </r>
    <r>
      <rPr>
        <i/>
        <sz val="12"/>
        <rFont val="Times New Roman"/>
        <family val="1"/>
      </rPr>
      <t>Програмска класификација 1201-0001 Функционисање Установе</t>
    </r>
    <r>
      <rPr>
        <sz val="12"/>
        <rFont val="Times New Roman"/>
        <family val="1"/>
      </rPr>
      <t xml:space="preserve">
ОРН: 50300000</t>
    </r>
  </si>
  <si>
    <r>
      <t xml:space="preserve">Попр. и одржавање опреме за култ. – озвучење и расвета и апарати у биоск.у и згради муз.школе на сцени и у сали и др.
</t>
    </r>
    <r>
      <rPr>
        <i/>
        <sz val="12"/>
        <rFont val="Times New Roman"/>
        <family val="1"/>
      </rPr>
      <t>Програмска класификација 1201-0001 Функционисање Установе</t>
    </r>
    <r>
      <rPr>
        <sz val="12"/>
        <rFont val="Times New Roman"/>
        <family val="1"/>
      </rPr>
      <t xml:space="preserve">
ОРН: 50300000</t>
    </r>
  </si>
  <si>
    <r>
      <t xml:space="preserve">Oдржавање противпожарних апарата
</t>
    </r>
    <r>
      <rPr>
        <i/>
        <sz val="12"/>
        <rFont val="Times New Roman"/>
        <family val="1"/>
      </rPr>
      <t>Програмска класификација 1201-0001 Функционисање Установе</t>
    </r>
    <r>
      <rPr>
        <sz val="12"/>
        <rFont val="Times New Roman"/>
        <family val="1"/>
      </rPr>
      <t xml:space="preserve">
ОРН: 50531000</t>
    </r>
  </si>
  <si>
    <r>
      <t>Пројекат за санацију крова и кровног покривача зграде биоскопа
П</t>
    </r>
    <r>
      <rPr>
        <i/>
        <sz val="12"/>
        <rFont val="Times New Roman"/>
        <family val="1"/>
      </rPr>
      <t>рограмска класификација 1201-П5 - Пројекат санације крова и кровног покривача</t>
    </r>
  </si>
  <si>
    <r>
      <t xml:space="preserve">Административна Опрема - рачунари
</t>
    </r>
    <r>
      <rPr>
        <i/>
        <sz val="12"/>
        <rFont val="Times New Roman"/>
        <family val="1"/>
      </rPr>
      <t>Програмска класификација 1201-0001 Функционисање Установе</t>
    </r>
    <r>
      <rPr>
        <sz val="12"/>
        <rFont val="Times New Roman"/>
        <family val="1"/>
      </rPr>
      <t xml:space="preserve">
ОРН: 30000000</t>
    </r>
  </si>
  <si>
    <r>
      <t xml:space="preserve">Опрема за домаћинство и угоститељство
</t>
    </r>
    <r>
      <rPr>
        <i/>
        <sz val="12"/>
        <rFont val="Times New Roman"/>
        <family val="1"/>
      </rPr>
      <t>Програмска класификација 1201-0001 Функционисање Установе</t>
    </r>
  </si>
  <si>
    <r>
      <t xml:space="preserve">Фотографска опрема : Објектив за фотоапарат и фотоапарат
</t>
    </r>
    <r>
      <rPr>
        <i/>
        <sz val="12"/>
        <rFont val="Times New Roman"/>
        <family val="1"/>
      </rPr>
      <t>Програмска класификација 1201-0001 Функционисање Установе</t>
    </r>
  </si>
  <si>
    <r>
      <t xml:space="preserve">Опрема за културу
</t>
    </r>
    <r>
      <rPr>
        <i/>
        <sz val="12"/>
        <rFont val="Times New Roman"/>
        <family val="1"/>
      </rPr>
      <t xml:space="preserve">Програмска класификација 1201-0002 - Подстицаји културно уметничком стваралаштву </t>
    </r>
    <r>
      <rPr>
        <sz val="12"/>
        <rFont val="Times New Roman"/>
        <family val="1"/>
      </rPr>
      <t xml:space="preserve">
Пројектор за  Драмски студио
ОРН: 31000000</t>
    </r>
  </si>
  <si>
    <r>
      <t xml:space="preserve">Компјутерски софтвер - 
програм за књиговодство,
 плате, ликвидатуру,
основна средства, РИНО
регистар запослених
</t>
    </r>
    <r>
      <rPr>
        <i/>
        <sz val="12"/>
        <rFont val="Times New Roman"/>
        <family val="1"/>
      </rPr>
      <t>Програмска класификација 1201-0001 Функционисање Установе</t>
    </r>
  </si>
  <si>
    <t xml:space="preserve">Неопходна набавка програма за књиговодство, плате, ликвидатуру, основна средства, РИНО, учитавање података за регистар запослених у складу са чланом 2. тачка 57а Закона о буџетском систему ("Сл.гласник РС", бр. 54/2009, 73/2010, 101/2010, 101/2011, 93/2012, 62/2013, 63/2013и 108/2013) и учитавање података за елетронску пореску пријаву сходно члану 41. Закона о изменама и допунама Закона о пореском поступку и пореској администрацији („Службени гласник РС”, бр. 80/02, 84/02-исправка, 23/03-исправка, 70/03, 55/04, 61/05, 85/05-др. закон, 62/06-др. закон, 61/07, 20/09, 72/09-др. закон, 53/10, 101/11, 2/12-исправка, 93/12 и 47/13).
Процена вредности извршена је на основу анализе цена услуга  на тржишту 
</t>
  </si>
  <si>
    <r>
      <t xml:space="preserve">01
</t>
    </r>
    <r>
      <rPr>
        <sz val="12"/>
        <rFont val="Times New Roman"/>
        <family val="1"/>
      </rPr>
      <t>буџет</t>
    </r>
  </si>
  <si>
    <r>
      <rPr>
        <b/>
        <sz val="12"/>
        <rFont val="Times New Roman"/>
        <family val="1"/>
      </rPr>
      <t>ЈНМВ</t>
    </r>
    <r>
      <rPr>
        <sz val="12"/>
        <rFont val="Times New Roman"/>
        <family val="1"/>
      </rPr>
      <t xml:space="preserve">
8
</t>
    </r>
  </si>
  <si>
    <t>www.centarzakulturu.org.rs e-mail;centarzakulturu@open.telekom.rs</t>
  </si>
  <si>
    <t>www.centarzakulturu.org.rs ; e-mail: centarzakulturu@open.telekom.rs</t>
  </si>
  <si>
    <r>
      <t xml:space="preserve">Угоститељске услуге 
 (вечере и коктели за програмске активности)
</t>
    </r>
    <r>
      <rPr>
        <i/>
        <sz val="12"/>
        <rFont val="Times New Roman"/>
        <family val="1"/>
      </rPr>
      <t>Програмска класификација 1201-0001- Функционисање Установе</t>
    </r>
    <r>
      <rPr>
        <sz val="12"/>
        <rFont val="Times New Roman"/>
        <family val="1"/>
      </rPr>
      <t xml:space="preserve">
ОРН: 55100000
</t>
    </r>
  </si>
  <si>
    <t xml:space="preserve">Неопходно одржавања рачунарске опреме и програма за књиговодство, учитавање података за регистар запослених у складу са чланом 2. тачка 57а Закона о буџетском систему ("Сл.гласник РС", бр. 54/2009, 73/2010, 101/2010, 101/2011, 93/2012, 62/2013, 63/2013и 108/2013) и учитавање података за елетронску пореску пријаву сходно члану 41. Закона о изменама и допунама Закона о пореском поступку и пореској администрацији („Службени гласник РС”, бр. 80/02, 84/02-исправка, 23/03-исправка, 70/03, 55/04, 61/05, 85/05-др. закон, 62/06-др. закон, 61/07, 20/09, 72/09-др. закон, 53/10, 101/11, 2/12-исправка, 93/12 и 47/13).
Процена вредности извршена је на основу анализе Уговора из претходних година и на основу понуде предузетника који је израдио књиговодствени програм који одржава 4 године и на који има ексклузивно право 
</t>
  </si>
  <si>
    <t>Ради нормалног функционисања сајта www. centarzakulturubor.org.rs као и сходно члану 8.став3. Закона о буџетском систему("Сл.гласник РС"54/2009, 73/2010, 101/2010, 101/2011, 93/2012, 62/2013, 63/2013, 108/2013) и члана 57.став1 Закона о јавним набавкама ("Сл.гласник РС" бр. 124/2012), као и за редовно рекламирање и обавештавање о програма и активностима Установе.
Процењена вредност је утврђена на основу анализе Уговора из претходних година и на основу понуде  агенције која је и израдила сајт Установе и која га технички одржава и која има ексклузивно право.</t>
  </si>
  <si>
    <r>
      <rPr>
        <b/>
        <sz val="12"/>
        <rFont val="Times New Roman"/>
        <family val="1"/>
      </rPr>
      <t>Партија 08.</t>
    </r>
    <r>
      <rPr>
        <sz val="12"/>
        <rFont val="Times New Roman"/>
        <family val="1"/>
      </rPr>
      <t xml:space="preserve"> Концерти - </t>
    </r>
    <r>
      <rPr>
        <b/>
        <sz val="12"/>
        <rFont val="Times New Roman"/>
        <family val="1"/>
      </rPr>
      <t>11.958
Партија 09</t>
    </r>
    <r>
      <rPr>
        <sz val="12"/>
        <rFont val="Times New Roman"/>
        <family val="1"/>
      </rPr>
      <t xml:space="preserve">. Јубилеј КУД "Бор" - кетеринг: 41.667
</t>
    </r>
    <r>
      <rPr>
        <i/>
        <sz val="12"/>
        <rFont val="Times New Roman"/>
        <family val="1"/>
      </rPr>
      <t>Програмска класификација 1201-П4 - Фестивал фолклора</t>
    </r>
    <r>
      <rPr>
        <sz val="12"/>
        <rFont val="Times New Roman"/>
        <family val="1"/>
      </rPr>
      <t xml:space="preserve">
</t>
    </r>
    <r>
      <rPr>
        <b/>
        <sz val="12"/>
        <rFont val="Times New Roman"/>
        <family val="1"/>
      </rPr>
      <t>Партија 11</t>
    </r>
    <r>
      <rPr>
        <sz val="12"/>
        <rFont val="Times New Roman"/>
        <family val="1"/>
      </rPr>
      <t>. Фестивал фолклора - кетеринг: 37.333
ОРН: 15000000</t>
    </r>
  </si>
  <si>
    <r>
      <rPr>
        <b/>
        <sz val="12"/>
        <rFont val="Times New Roman"/>
        <family val="1"/>
      </rPr>
      <t>512242</t>
    </r>
    <r>
      <rPr>
        <sz val="12"/>
        <rFont val="Times New Roman"/>
        <family val="1"/>
      </rPr>
      <t xml:space="preserve">
Фотогр.
Опрема</t>
    </r>
  </si>
  <si>
    <t xml:space="preserve">Програмска класификација
12001-П3 - Пројекат улица дечијег осмеха
2.  улица дечијег осмеха- 31.333 (књиге, прибор за ликовно стваралаштво и прибор за рециклажне радове)
</t>
  </si>
  <si>
    <r>
      <t xml:space="preserve">Награде:
</t>
    </r>
    <r>
      <rPr>
        <i/>
        <sz val="12"/>
        <rFont val="Times New Roman"/>
        <family val="1"/>
      </rPr>
      <t>Програмска класификација 1201-0002 - Подстицаји културно уметничком стваралаштву</t>
    </r>
    <r>
      <rPr>
        <sz val="12"/>
        <rFont val="Times New Roman"/>
        <family val="1"/>
      </rPr>
      <t xml:space="preserve"> 
1. Награде за рецитаторе - општинско: 5.000, окружно: 4.167 
3. Награде за "Сусрете села" - 25.000(Пехари и плакетеза прва три места)
4. Награде за Фестивал Влашке песме (првих пет места у две категорије) - новчане награде - нето - 44.000 обрачун са нето на бруто извршен уз примену коефицијента  1,1904762 и нормираних трошкова од 20%
5. Плакете истакнутим члановима КУД "Бор" за јубилеј - 58.500 
</t>
    </r>
    <r>
      <rPr>
        <sz val="12"/>
        <rFont val="Times New Roman"/>
        <family val="1"/>
      </rPr>
      <t xml:space="preserve">
</t>
    </r>
  </si>
</sst>
</file>

<file path=xl/styles.xml><?xml version="1.0" encoding="utf-8"?>
<styleSheet xmlns="http://schemas.openxmlformats.org/spreadsheetml/2006/main">
  <numFmts count="31">
    <numFmt numFmtId="5" formatCode="#,##0\ &quot;Дин.&quot;;\-#,##0\ &quot;Дин.&quot;"/>
    <numFmt numFmtId="6" formatCode="#,##0\ &quot;Дин.&quot;;[Red]\-#,##0\ &quot;Дин.&quot;"/>
    <numFmt numFmtId="7" formatCode="#,##0.00\ &quot;Дин.&quot;;\-#,##0.00\ &quot;Дин.&quot;"/>
    <numFmt numFmtId="8" formatCode="#,##0.00\ &quot;Дин.&quot;;[Red]\-#,##0.00\ &quot;Дин.&quot;"/>
    <numFmt numFmtId="42" formatCode="_-* #,##0\ &quot;Дин.&quot;_-;\-* #,##0\ &quot;Дин.&quot;_-;_-* &quot;-&quot;\ &quot;Дин.&quot;_-;_-@_-"/>
    <numFmt numFmtId="41" formatCode="_-* #,##0\ _Д_и_н_._-;\-* #,##0\ _Д_и_н_._-;_-* &quot;-&quot;\ _Д_и_н_._-;_-@_-"/>
    <numFmt numFmtId="44" formatCode="_-* #,##0.00\ &quot;Дин.&quot;_-;\-* #,##0.00\ &quot;Дин.&quot;_-;_-* &quot;-&quot;??\ &quot;Дин.&quot;_-;_-@_-"/>
    <numFmt numFmtId="43" formatCode="_-* #,##0.00\ _Д_и_н_._-;\-* #,##0.00\ _Д_и_н_._-;_-* &quot;-&quot;??\ _Д_и_н_.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00"/>
    <numFmt numFmtId="185" formatCode="#,##0.0"/>
    <numFmt numFmtId="186" formatCode="#,##0;[Red]#,##0"/>
  </numFmts>
  <fonts count="64">
    <font>
      <sz val="10"/>
      <name val="Arial"/>
      <family val="0"/>
    </font>
    <font>
      <sz val="10"/>
      <name val="Times New Roman"/>
      <family val="1"/>
    </font>
    <font>
      <sz val="9"/>
      <name val="Times New Roman"/>
      <family val="1"/>
    </font>
    <font>
      <b/>
      <sz val="10"/>
      <name val="Times New Roman"/>
      <family val="1"/>
    </font>
    <font>
      <b/>
      <sz val="14"/>
      <name val="Times New Roman"/>
      <family val="1"/>
    </font>
    <font>
      <sz val="8"/>
      <name val="Arial"/>
      <family val="2"/>
    </font>
    <font>
      <sz val="12"/>
      <name val="Times New Roman"/>
      <family val="1"/>
    </font>
    <font>
      <b/>
      <sz val="12"/>
      <name val="Times New Roman"/>
      <family val="1"/>
    </font>
    <font>
      <b/>
      <sz val="9"/>
      <name val="Times New Roman"/>
      <family val="1"/>
    </font>
    <font>
      <sz val="11"/>
      <name val="Times New Roman"/>
      <family val="1"/>
    </font>
    <font>
      <u val="single"/>
      <sz val="16"/>
      <color indexed="8"/>
      <name val="Times New Roman"/>
      <family val="1"/>
    </font>
    <font>
      <sz val="12"/>
      <name val="Arial"/>
      <family val="2"/>
    </font>
    <font>
      <b/>
      <sz val="11"/>
      <name val="Times New Roman"/>
      <family val="1"/>
    </font>
    <font>
      <b/>
      <sz val="16"/>
      <name val="Times New Roman"/>
      <family val="1"/>
    </font>
    <font>
      <sz val="16"/>
      <name val="Times New Roman"/>
      <family val="1"/>
    </font>
    <font>
      <sz val="14"/>
      <name val="Times New Roman"/>
      <family val="1"/>
    </font>
    <font>
      <i/>
      <sz val="12"/>
      <name val="Times New Roman"/>
      <family val="1"/>
    </font>
    <font>
      <i/>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Times New Roman"/>
      <family val="1"/>
    </font>
    <font>
      <b/>
      <sz val="16"/>
      <color indexed="8"/>
      <name val="Arial"/>
      <family val="2"/>
    </font>
    <font>
      <sz val="16"/>
      <color indexed="8"/>
      <name val="Times New Roman"/>
      <family val="1"/>
    </font>
    <font>
      <sz val="16"/>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000000"/>
      <name val="Times New Roman"/>
      <family val="1"/>
    </font>
    <font>
      <b/>
      <sz val="16"/>
      <color rgb="FF000000"/>
      <name val="Arial"/>
      <family val="2"/>
    </font>
    <font>
      <sz val="16"/>
      <color rgb="FF000000"/>
      <name val="Times New Roman"/>
      <family val="1"/>
    </font>
    <font>
      <sz val="16"/>
      <color rgb="FF00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0000"/>
        <bgColor indexed="64"/>
      </patternFill>
    </fill>
    <fill>
      <patternFill patternType="solid">
        <fgColor theme="0"/>
        <bgColor indexed="64"/>
      </patternFill>
    </fill>
    <fill>
      <patternFill patternType="solid">
        <fgColor rgb="FFDAEEF3"/>
        <bgColor indexed="64"/>
      </patternFill>
    </fill>
    <fill>
      <patternFill patternType="solid">
        <fgColor theme="3" tint="0.7999799847602844"/>
        <bgColor indexed="64"/>
      </patternFill>
    </fill>
    <fill>
      <patternFill patternType="solid">
        <fgColor theme="2" tint="-0.24997000396251678"/>
        <bgColor indexed="64"/>
      </patternFill>
    </fill>
    <fill>
      <patternFill patternType="solid">
        <fgColor theme="6" tint="-0.24997000396251678"/>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color indexed="63"/>
      </left>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style="medium"/>
      <bottom style="medium"/>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medium"/>
      <top>
        <color indexed="63"/>
      </top>
      <bottom style="medium"/>
    </border>
    <border>
      <left style="medium"/>
      <right>
        <color indexed="63"/>
      </right>
      <top style="medium"/>
      <bottom style="mediu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medium"/>
      <bottom>
        <color indexed="63"/>
      </bottom>
    </border>
    <border>
      <left>
        <color indexed="63"/>
      </left>
      <right style="thin"/>
      <top>
        <color indexed="63"/>
      </top>
      <bottom>
        <color indexed="63"/>
      </bottom>
    </border>
    <border>
      <left style="thin"/>
      <right style="thin"/>
      <top style="medium"/>
      <bottom style="thin"/>
    </border>
    <border>
      <left style="thin"/>
      <right style="medium"/>
      <top style="medium"/>
      <bottom style="thin"/>
    </border>
    <border>
      <left style="thin"/>
      <right style="medium"/>
      <top style="medium"/>
      <bottom>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thin"/>
      <top style="thin"/>
      <bottom>
        <color indexed="63"/>
      </bottom>
    </border>
    <border>
      <left style="medium"/>
      <right style="medium"/>
      <top>
        <color indexed="63"/>
      </top>
      <bottom>
        <color indexed="63"/>
      </bottom>
    </border>
    <border>
      <left style="thin"/>
      <right style="medium"/>
      <top>
        <color indexed="63"/>
      </top>
      <bottom>
        <color indexed="63"/>
      </bottom>
    </border>
    <border>
      <left>
        <color indexed="63"/>
      </left>
      <right>
        <color indexed="63"/>
      </right>
      <top style="medium"/>
      <bottom>
        <color indexed="63"/>
      </bottom>
    </border>
    <border>
      <left style="thin"/>
      <right>
        <color indexed="63"/>
      </right>
      <top style="thin"/>
      <bottom style="thin"/>
    </border>
    <border>
      <left style="medium"/>
      <right>
        <color indexed="63"/>
      </right>
      <top style="medium"/>
      <bottom style="thin"/>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style="thin"/>
    </border>
    <border>
      <left style="medium"/>
      <right style="thin"/>
      <top style="medium"/>
      <bottom>
        <color indexed="63"/>
      </bottom>
    </border>
    <border>
      <left style="medium"/>
      <right style="medium"/>
      <top>
        <color indexed="63"/>
      </top>
      <bottom style="thin"/>
    </border>
    <border>
      <left style="medium"/>
      <right>
        <color indexed="63"/>
      </right>
      <top>
        <color indexed="63"/>
      </top>
      <bottom>
        <color indexed="63"/>
      </bottom>
    </border>
    <border>
      <left style="medium"/>
      <right style="thin"/>
      <top>
        <color indexed="63"/>
      </top>
      <bottom>
        <color indexed="63"/>
      </bottom>
    </border>
    <border>
      <left>
        <color indexed="63"/>
      </left>
      <right style="medium"/>
      <top style="medium"/>
      <bottom>
        <color indexed="63"/>
      </bottom>
    </border>
    <border>
      <left>
        <color indexed="63"/>
      </left>
      <right style="thin"/>
      <top style="thin"/>
      <bottom>
        <color indexed="63"/>
      </bottom>
    </border>
    <border>
      <left style="thin"/>
      <right style="medium"/>
      <top style="medium"/>
      <bottom style="medium"/>
    </border>
    <border>
      <left style="thin"/>
      <right style="medium"/>
      <top style="thin"/>
      <bottom>
        <color indexed="63"/>
      </bottom>
    </border>
    <border>
      <left>
        <color indexed="63"/>
      </left>
      <right style="thin"/>
      <top style="medium"/>
      <bottom style="thin"/>
    </border>
    <border>
      <left style="medium"/>
      <right style="medium"/>
      <top style="thin"/>
      <bottom style="thin"/>
    </border>
    <border>
      <left style="thin"/>
      <right style="medium"/>
      <top style="thin"/>
      <bottom style="thin"/>
    </border>
    <border>
      <left style="medium"/>
      <right style="medium"/>
      <top style="thin"/>
      <bottom>
        <color indexed="63"/>
      </bottom>
    </border>
    <border>
      <left style="thin"/>
      <right>
        <color indexed="63"/>
      </right>
      <top>
        <color indexed="63"/>
      </top>
      <bottom style="thin"/>
    </border>
    <border>
      <left>
        <color indexed="63"/>
      </left>
      <right style="medium">
        <color rgb="FF000000"/>
      </right>
      <top style="thin"/>
      <bottom>
        <color indexed="63"/>
      </bottom>
    </border>
    <border>
      <left style="medium">
        <color rgb="FF000000"/>
      </left>
      <right style="medium"/>
      <top>
        <color indexed="63"/>
      </top>
      <bottom>
        <color indexed="63"/>
      </bottom>
    </border>
    <border>
      <left>
        <color indexed="63"/>
      </left>
      <right style="medium">
        <color rgb="FF000000"/>
      </right>
      <top>
        <color indexed="63"/>
      </top>
      <bottom>
        <color indexed="63"/>
      </bottom>
    </border>
    <border>
      <left>
        <color indexed="63"/>
      </left>
      <right>
        <color indexed="63"/>
      </right>
      <top style="medium">
        <color rgb="FF000000"/>
      </top>
      <bottom>
        <color indexed="63"/>
      </bottom>
    </border>
    <border>
      <left>
        <color indexed="63"/>
      </left>
      <right style="medium"/>
      <top style="medium"/>
      <bottom style="thin"/>
    </border>
    <border>
      <left>
        <color indexed="63"/>
      </left>
      <right>
        <color indexed="63"/>
      </right>
      <top style="medium"/>
      <bottom style="thin"/>
    </border>
    <border>
      <left>
        <color indexed="63"/>
      </left>
      <right style="medium"/>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691">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33" borderId="10" xfId="0" applyFont="1" applyFill="1" applyBorder="1"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6" fillId="0" borderId="0" xfId="0" applyFont="1" applyAlignment="1">
      <alignment/>
    </xf>
    <xf numFmtId="0" fontId="60" fillId="0" borderId="0" xfId="0" applyFont="1" applyAlignment="1">
      <alignment/>
    </xf>
    <xf numFmtId="0" fontId="7" fillId="0" borderId="0" xfId="0" applyFont="1" applyAlignment="1">
      <alignment/>
    </xf>
    <xf numFmtId="0" fontId="6" fillId="0" borderId="11" xfId="0" applyFont="1" applyBorder="1" applyAlignment="1">
      <alignment wrapText="1"/>
    </xf>
    <xf numFmtId="0" fontId="6" fillId="34" borderId="12" xfId="0" applyFont="1" applyFill="1" applyBorder="1" applyAlignment="1">
      <alignment wrapText="1"/>
    </xf>
    <xf numFmtId="0" fontId="1" fillId="0" borderId="13" xfId="0" applyFont="1" applyBorder="1" applyAlignment="1">
      <alignment horizontal="center"/>
    </xf>
    <xf numFmtId="0" fontId="6" fillId="34" borderId="14" xfId="0" applyFont="1" applyFill="1" applyBorder="1" applyAlignment="1">
      <alignment wrapText="1"/>
    </xf>
    <xf numFmtId="0" fontId="1" fillId="0" borderId="10" xfId="0" applyFont="1" applyBorder="1" applyAlignment="1">
      <alignment horizontal="center" vertical="center"/>
    </xf>
    <xf numFmtId="4" fontId="1" fillId="0" borderId="10" xfId="0" applyNumberFormat="1" applyFont="1" applyBorder="1" applyAlignment="1">
      <alignment vertical="center"/>
    </xf>
    <xf numFmtId="0" fontId="1" fillId="0" borderId="0" xfId="0" applyFont="1" applyAlignment="1">
      <alignment vertical="center"/>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0" xfId="0" applyFont="1" applyAlignment="1">
      <alignment horizontal="justify" vertical="center"/>
    </xf>
    <xf numFmtId="0" fontId="0" fillId="0" borderId="0" xfId="0" applyAlignment="1">
      <alignment vertical="center"/>
    </xf>
    <xf numFmtId="0" fontId="1" fillId="0" borderId="10" xfId="0" applyFont="1" applyBorder="1" applyAlignment="1">
      <alignment horizontal="center" vertical="center" wrapText="1"/>
    </xf>
    <xf numFmtId="0" fontId="6" fillId="0" borderId="12" xfId="0" applyFont="1" applyBorder="1" applyAlignment="1">
      <alignment vertical="center" wrapText="1"/>
    </xf>
    <xf numFmtId="0" fontId="6" fillId="0" borderId="0" xfId="0" applyFont="1" applyAlignment="1">
      <alignment vertical="center"/>
    </xf>
    <xf numFmtId="0" fontId="6" fillId="0" borderId="10" xfId="0" applyFont="1" applyBorder="1" applyAlignment="1">
      <alignment vertical="center"/>
    </xf>
    <xf numFmtId="0" fontId="6" fillId="0" borderId="10" xfId="0" applyFont="1" applyBorder="1" applyAlignment="1">
      <alignment vertical="center" wrapText="1"/>
    </xf>
    <xf numFmtId="0" fontId="6" fillId="34" borderId="14" xfId="0" applyFont="1" applyFill="1" applyBorder="1" applyAlignment="1">
      <alignment vertical="center" wrapText="1"/>
    </xf>
    <xf numFmtId="0" fontId="6" fillId="34" borderId="12" xfId="0" applyFont="1" applyFill="1" applyBorder="1" applyAlignment="1">
      <alignment vertical="center" wrapText="1"/>
    </xf>
    <xf numFmtId="0" fontId="6" fillId="0" borderId="15" xfId="0" applyFont="1" applyBorder="1" applyAlignment="1">
      <alignment vertical="center"/>
    </xf>
    <xf numFmtId="0" fontId="3" fillId="0" borderId="0" xfId="0" applyFont="1" applyAlignment="1">
      <alignment vertical="center"/>
    </xf>
    <xf numFmtId="0" fontId="0" fillId="0" borderId="15" xfId="0" applyBorder="1" applyAlignment="1">
      <alignment/>
    </xf>
    <xf numFmtId="0" fontId="1" fillId="0" borderId="0" xfId="0" applyFont="1" applyBorder="1" applyAlignment="1">
      <alignment/>
    </xf>
    <xf numFmtId="0" fontId="6" fillId="0" borderId="0" xfId="0" applyFont="1" applyBorder="1" applyAlignment="1">
      <alignment/>
    </xf>
    <xf numFmtId="0" fontId="0" fillId="0" borderId="0" xfId="0" applyBorder="1" applyAlignment="1">
      <alignment vertical="center"/>
    </xf>
    <xf numFmtId="0" fontId="0" fillId="0" borderId="0" xfId="0" applyBorder="1" applyAlignment="1">
      <alignment/>
    </xf>
    <xf numFmtId="4" fontId="1" fillId="0" borderId="13" xfId="0" applyNumberFormat="1" applyFont="1" applyBorder="1" applyAlignment="1">
      <alignment vertical="center"/>
    </xf>
    <xf numFmtId="0" fontId="2"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3" xfId="0" applyFont="1" applyBorder="1" applyAlignment="1">
      <alignment horizontal="center" vertical="center"/>
    </xf>
    <xf numFmtId="0" fontId="1" fillId="0" borderId="0" xfId="0" applyFont="1" applyAlignment="1">
      <alignment/>
    </xf>
    <xf numFmtId="0" fontId="1" fillId="0" borderId="13" xfId="0" applyFont="1" applyBorder="1" applyAlignment="1">
      <alignment horizontal="center" wrapText="1"/>
    </xf>
    <xf numFmtId="0" fontId="0" fillId="0" borderId="16" xfId="0" applyBorder="1" applyAlignment="1">
      <alignment/>
    </xf>
    <xf numFmtId="0" fontId="3" fillId="0" borderId="15" xfId="0" applyFont="1" applyBorder="1" applyAlignment="1">
      <alignment horizontal="left" vertical="center" wrapText="1"/>
    </xf>
    <xf numFmtId="0" fontId="6" fillId="0" borderId="10" xfId="0" applyFont="1" applyBorder="1" applyAlignment="1">
      <alignment/>
    </xf>
    <xf numFmtId="0" fontId="6" fillId="0" borderId="13" xfId="0" applyFont="1" applyBorder="1" applyAlignment="1">
      <alignment/>
    </xf>
    <xf numFmtId="0" fontId="3" fillId="0" borderId="17" xfId="0" applyFont="1" applyBorder="1" applyAlignment="1">
      <alignment horizontal="left" vertical="center" wrapText="1"/>
    </xf>
    <xf numFmtId="0" fontId="3" fillId="0" borderId="10" xfId="0" applyFont="1" applyBorder="1" applyAlignment="1">
      <alignment horizontal="left" vertical="center" wrapText="1"/>
    </xf>
    <xf numFmtId="0" fontId="6" fillId="0" borderId="14" xfId="0" applyFont="1" applyBorder="1" applyAlignment="1">
      <alignment vertical="center" wrapText="1"/>
    </xf>
    <xf numFmtId="0" fontId="3" fillId="0" borderId="13" xfId="0" applyFont="1" applyBorder="1" applyAlignment="1">
      <alignment horizontal="left" vertical="center" wrapText="1"/>
    </xf>
    <xf numFmtId="0" fontId="3" fillId="0" borderId="13" xfId="0" applyFont="1" applyBorder="1" applyAlignment="1">
      <alignment horizontal="left" vertical="top" wrapText="1"/>
    </xf>
    <xf numFmtId="0" fontId="6" fillId="0" borderId="10" xfId="0" applyFont="1" applyBorder="1" applyAlignment="1">
      <alignment horizontal="left" vertical="center" wrapText="1"/>
    </xf>
    <xf numFmtId="0" fontId="6" fillId="34" borderId="14" xfId="0" applyFont="1" applyFill="1" applyBorder="1" applyAlignment="1">
      <alignment horizontal="left" vertical="center" wrapText="1"/>
    </xf>
    <xf numFmtId="0" fontId="3" fillId="0" borderId="10" xfId="0" applyFont="1" applyBorder="1" applyAlignment="1">
      <alignment horizontal="left" vertical="top" wrapText="1"/>
    </xf>
    <xf numFmtId="0" fontId="6" fillId="0" borderId="10" xfId="0" applyFont="1" applyBorder="1" applyAlignment="1">
      <alignment vertical="center" wrapText="1"/>
    </xf>
    <xf numFmtId="0" fontId="3" fillId="35" borderId="10" xfId="0" applyFont="1" applyFill="1" applyBorder="1" applyAlignment="1">
      <alignment/>
    </xf>
    <xf numFmtId="0" fontId="6" fillId="35" borderId="10" xfId="0" applyFont="1" applyFill="1" applyBorder="1" applyAlignment="1">
      <alignment/>
    </xf>
    <xf numFmtId="0" fontId="7" fillId="35" borderId="10" xfId="0" applyFont="1" applyFill="1" applyBorder="1" applyAlignment="1">
      <alignment vertical="center"/>
    </xf>
    <xf numFmtId="0" fontId="6" fillId="35" borderId="10" xfId="0" applyFont="1" applyFill="1" applyBorder="1" applyAlignment="1">
      <alignment vertical="center"/>
    </xf>
    <xf numFmtId="0" fontId="3" fillId="36" borderId="10" xfId="0" applyFont="1" applyFill="1" applyBorder="1" applyAlignment="1">
      <alignment/>
    </xf>
    <xf numFmtId="0" fontId="6" fillId="36" borderId="10" xfId="0" applyFont="1" applyFill="1" applyBorder="1" applyAlignment="1">
      <alignment/>
    </xf>
    <xf numFmtId="0" fontId="7" fillId="36" borderId="10" xfId="0" applyFont="1" applyFill="1" applyBorder="1" applyAlignment="1">
      <alignment vertical="center"/>
    </xf>
    <xf numFmtId="0" fontId="6" fillId="36" borderId="10" xfId="0" applyFont="1" applyFill="1" applyBorder="1" applyAlignment="1">
      <alignment vertical="center"/>
    </xf>
    <xf numFmtId="0" fontId="6" fillId="0" borderId="10" xfId="0" applyFont="1" applyBorder="1" applyAlignment="1">
      <alignment horizontal="left" vertical="center" wrapText="1"/>
    </xf>
    <xf numFmtId="0" fontId="3" fillId="0" borderId="13" xfId="0" applyFont="1" applyBorder="1" applyAlignment="1">
      <alignment horizontal="left" wrapText="1"/>
    </xf>
    <xf numFmtId="0" fontId="6" fillId="34" borderId="10" xfId="0" applyFont="1" applyFill="1" applyBorder="1" applyAlignment="1">
      <alignment vertical="center" wrapText="1"/>
    </xf>
    <xf numFmtId="0" fontId="6" fillId="34" borderId="10" xfId="0" applyFont="1" applyFill="1" applyBorder="1" applyAlignment="1">
      <alignment horizontal="left" vertical="center" wrapText="1"/>
    </xf>
    <xf numFmtId="0" fontId="3" fillId="0" borderId="10" xfId="0" applyFont="1" applyBorder="1" applyAlignment="1">
      <alignment horizontal="left" wrapText="1"/>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center" vertical="center" wrapText="1"/>
    </xf>
    <xf numFmtId="0" fontId="7" fillId="0" borderId="20" xfId="0" applyFont="1" applyBorder="1" applyAlignment="1">
      <alignment horizontal="center" wrapText="1"/>
    </xf>
    <xf numFmtId="0" fontId="7" fillId="0" borderId="19" xfId="0" applyFont="1" applyBorder="1" applyAlignment="1">
      <alignment horizontal="center" wrapText="1"/>
    </xf>
    <xf numFmtId="0" fontId="3" fillId="36" borderId="21" xfId="0" applyFont="1" applyFill="1" applyBorder="1" applyAlignment="1">
      <alignment/>
    </xf>
    <xf numFmtId="0" fontId="3" fillId="36" borderId="10" xfId="0" applyFont="1" applyFill="1" applyBorder="1" applyAlignment="1">
      <alignment horizontal="center" vertical="center"/>
    </xf>
    <xf numFmtId="0" fontId="1" fillId="36" borderId="10" xfId="0" applyFont="1" applyFill="1" applyBorder="1" applyAlignment="1">
      <alignment horizontal="center" vertical="center" wrapText="1"/>
    </xf>
    <xf numFmtId="0" fontId="1" fillId="36" borderId="10" xfId="0" applyFont="1" applyFill="1" applyBorder="1" applyAlignment="1">
      <alignment horizontal="center" vertical="center" wrapText="1"/>
    </xf>
    <xf numFmtId="0" fontId="1" fillId="36" borderId="10" xfId="0" applyFont="1" applyFill="1" applyBorder="1" applyAlignment="1">
      <alignment horizontal="center" vertical="center"/>
    </xf>
    <xf numFmtId="0" fontId="1" fillId="36" borderId="10" xfId="0" applyFont="1" applyFill="1" applyBorder="1" applyAlignment="1">
      <alignment horizontal="center"/>
    </xf>
    <xf numFmtId="0" fontId="3" fillId="35" borderId="10" xfId="0" applyFont="1" applyFill="1" applyBorder="1" applyAlignment="1">
      <alignment/>
    </xf>
    <xf numFmtId="0" fontId="1" fillId="35" borderId="14" xfId="0" applyFont="1" applyFill="1" applyBorder="1" applyAlignment="1">
      <alignment/>
    </xf>
    <xf numFmtId="4" fontId="1" fillId="35" borderId="10" xfId="0" applyNumberFormat="1" applyFont="1" applyFill="1" applyBorder="1" applyAlignment="1">
      <alignment vertical="center"/>
    </xf>
    <xf numFmtId="0" fontId="1" fillId="35" borderId="10" xfId="0" applyFont="1" applyFill="1" applyBorder="1" applyAlignment="1">
      <alignment vertical="center"/>
    </xf>
    <xf numFmtId="0" fontId="4" fillId="35" borderId="10" xfId="0" applyFont="1" applyFill="1" applyBorder="1" applyAlignment="1">
      <alignment horizontal="center" vertical="center"/>
    </xf>
    <xf numFmtId="0" fontId="1" fillId="35" borderId="10" xfId="0" applyFont="1" applyFill="1" applyBorder="1" applyAlignment="1">
      <alignment/>
    </xf>
    <xf numFmtId="0" fontId="4" fillId="35" borderId="10" xfId="0" applyFont="1" applyFill="1" applyBorder="1" applyAlignment="1">
      <alignment horizontal="center"/>
    </xf>
    <xf numFmtId="0" fontId="1" fillId="36" borderId="0" xfId="0" applyFont="1" applyFill="1" applyBorder="1" applyAlignment="1">
      <alignment/>
    </xf>
    <xf numFmtId="0" fontId="3" fillId="36" borderId="13" xfId="0" applyFont="1" applyFill="1" applyBorder="1" applyAlignment="1">
      <alignment/>
    </xf>
    <xf numFmtId="0" fontId="3" fillId="35" borderId="15" xfId="0" applyFont="1" applyFill="1" applyBorder="1" applyAlignment="1">
      <alignment/>
    </xf>
    <xf numFmtId="4" fontId="1" fillId="36" borderId="10" xfId="0" applyNumberFormat="1" applyFont="1" applyFill="1" applyBorder="1" applyAlignment="1">
      <alignment vertical="center"/>
    </xf>
    <xf numFmtId="0" fontId="1" fillId="36" borderId="10" xfId="0" applyFont="1" applyFill="1" applyBorder="1" applyAlignment="1">
      <alignment vertical="center"/>
    </xf>
    <xf numFmtId="0" fontId="1" fillId="36" borderId="21" xfId="0" applyFont="1" applyFill="1" applyBorder="1" applyAlignment="1">
      <alignment vertical="center"/>
    </xf>
    <xf numFmtId="0" fontId="4" fillId="36" borderId="10" xfId="0" applyFont="1" applyFill="1" applyBorder="1" applyAlignment="1">
      <alignment horizontal="center" vertical="center"/>
    </xf>
    <xf numFmtId="0" fontId="1" fillId="36" borderId="10" xfId="0" applyFont="1" applyFill="1" applyBorder="1" applyAlignment="1">
      <alignment/>
    </xf>
    <xf numFmtId="0" fontId="4" fillId="36" borderId="10" xfId="0" applyFont="1" applyFill="1" applyBorder="1" applyAlignment="1">
      <alignment horizontal="center"/>
    </xf>
    <xf numFmtId="0" fontId="3" fillId="35" borderId="10" xfId="0" applyFont="1" applyFill="1" applyBorder="1" applyAlignment="1">
      <alignment horizontal="center" vertical="center"/>
    </xf>
    <xf numFmtId="0" fontId="1" fillId="0" borderId="22" xfId="0"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60" fillId="37" borderId="0" xfId="0" applyFont="1" applyFill="1" applyAlignment="1">
      <alignment horizontal="center"/>
    </xf>
    <xf numFmtId="0" fontId="11" fillId="0" borderId="0" xfId="0" applyFont="1" applyAlignment="1">
      <alignment vertical="center"/>
    </xf>
    <xf numFmtId="0" fontId="61" fillId="0" borderId="0" xfId="0" applyFont="1" applyAlignment="1">
      <alignment/>
    </xf>
    <xf numFmtId="0" fontId="6" fillId="6" borderId="10" xfId="0" applyFont="1" applyFill="1" applyBorder="1" applyAlignment="1">
      <alignment horizontal="left" vertical="center" wrapText="1"/>
    </xf>
    <xf numFmtId="0" fontId="6" fillId="0" borderId="10" xfId="0" applyFont="1" applyBorder="1" applyAlignment="1">
      <alignment horizontal="center" vertical="center" wrapText="1"/>
    </xf>
    <xf numFmtId="0" fontId="6" fillId="6" borderId="12" xfId="0" applyFont="1" applyFill="1" applyBorder="1" applyAlignment="1">
      <alignment vertical="center" wrapText="1"/>
    </xf>
    <xf numFmtId="0" fontId="6" fillId="6" borderId="11" xfId="0" applyFont="1" applyFill="1" applyBorder="1" applyAlignment="1">
      <alignment wrapText="1"/>
    </xf>
    <xf numFmtId="0" fontId="6" fillId="38" borderId="10" xfId="0" applyFont="1" applyFill="1" applyBorder="1" applyAlignment="1">
      <alignment vertical="center"/>
    </xf>
    <xf numFmtId="0" fontId="4" fillId="38" borderId="10" xfId="0" applyFont="1" applyFill="1" applyBorder="1" applyAlignment="1">
      <alignment/>
    </xf>
    <xf numFmtId="3" fontId="4" fillId="38" borderId="10" xfId="0" applyNumberFormat="1" applyFont="1" applyFill="1" applyBorder="1" applyAlignment="1">
      <alignment/>
    </xf>
    <xf numFmtId="0" fontId="7" fillId="38" borderId="10" xfId="0" applyFont="1" applyFill="1" applyBorder="1" applyAlignment="1">
      <alignment vertical="center"/>
    </xf>
    <xf numFmtId="0" fontId="6" fillId="38" borderId="10" xfId="0" applyFont="1" applyFill="1" applyBorder="1" applyAlignment="1">
      <alignment/>
    </xf>
    <xf numFmtId="0" fontId="6" fillId="13" borderId="10" xfId="0" applyFont="1" applyFill="1" applyBorder="1" applyAlignment="1">
      <alignment vertical="center" wrapText="1"/>
    </xf>
    <xf numFmtId="0" fontId="6" fillId="13" borderId="10" xfId="0" applyFont="1" applyFill="1" applyBorder="1" applyAlignment="1">
      <alignment horizontal="left" vertical="center" wrapText="1"/>
    </xf>
    <xf numFmtId="0" fontId="6" fillId="13" borderId="15" xfId="0" applyFont="1" applyFill="1" applyBorder="1" applyAlignment="1">
      <alignment vertical="center" wrapText="1"/>
    </xf>
    <xf numFmtId="0" fontId="6" fillId="13" borderId="12" xfId="0" applyFont="1" applyFill="1" applyBorder="1" applyAlignment="1">
      <alignment vertical="center" wrapText="1"/>
    </xf>
    <xf numFmtId="0" fontId="3" fillId="16" borderId="10" xfId="0" applyFont="1" applyFill="1" applyBorder="1" applyAlignment="1">
      <alignment horizontal="center" vertical="center"/>
    </xf>
    <xf numFmtId="0" fontId="4" fillId="16" borderId="10" xfId="0" applyFont="1" applyFill="1" applyBorder="1" applyAlignment="1">
      <alignment/>
    </xf>
    <xf numFmtId="0" fontId="6" fillId="4" borderId="14" xfId="0" applyFont="1" applyFill="1" applyBorder="1" applyAlignment="1">
      <alignment wrapText="1"/>
    </xf>
    <xf numFmtId="0" fontId="6" fillId="4" borderId="10" xfId="0" applyFont="1" applyFill="1" applyBorder="1" applyAlignment="1">
      <alignment horizontal="left" vertical="center" wrapText="1"/>
    </xf>
    <xf numFmtId="0" fontId="6" fillId="4" borderId="12" xfId="0" applyFont="1" applyFill="1" applyBorder="1" applyAlignment="1">
      <alignment vertical="center" wrapText="1"/>
    </xf>
    <xf numFmtId="0" fontId="3" fillId="15" borderId="10" xfId="0" applyFont="1" applyFill="1" applyBorder="1" applyAlignment="1">
      <alignment horizontal="center" vertical="center"/>
    </xf>
    <xf numFmtId="0" fontId="4" fillId="15" borderId="15" xfId="0" applyFont="1" applyFill="1" applyBorder="1" applyAlignment="1">
      <alignment/>
    </xf>
    <xf numFmtId="0" fontId="1" fillId="15" borderId="10" xfId="0" applyFont="1" applyFill="1" applyBorder="1" applyAlignment="1">
      <alignment vertical="center"/>
    </xf>
    <xf numFmtId="0" fontId="4" fillId="15" borderId="10" xfId="0" applyFont="1" applyFill="1" applyBorder="1" applyAlignment="1">
      <alignment horizontal="center" vertical="center"/>
    </xf>
    <xf numFmtId="0" fontId="1" fillId="15" borderId="10" xfId="0" applyFont="1" applyFill="1" applyBorder="1" applyAlignment="1">
      <alignment/>
    </xf>
    <xf numFmtId="0" fontId="4" fillId="15" borderId="10" xfId="0" applyFont="1" applyFill="1" applyBorder="1" applyAlignment="1">
      <alignment horizontal="center"/>
    </xf>
    <xf numFmtId="0" fontId="1" fillId="15" borderId="14" xfId="0" applyFont="1" applyFill="1" applyBorder="1" applyAlignment="1">
      <alignment/>
    </xf>
    <xf numFmtId="0" fontId="6" fillId="3" borderId="15" xfId="0" applyFont="1" applyFill="1" applyBorder="1" applyAlignment="1">
      <alignment vertical="center" wrapText="1"/>
    </xf>
    <xf numFmtId="0" fontId="6" fillId="6" borderId="15" xfId="0" applyFont="1" applyFill="1" applyBorder="1" applyAlignment="1">
      <alignment horizontal="left" vertical="center" wrapText="1"/>
    </xf>
    <xf numFmtId="0" fontId="9" fillId="6" borderId="10" xfId="0" applyFont="1" applyFill="1" applyBorder="1" applyAlignment="1">
      <alignment vertical="top" wrapText="1"/>
    </xf>
    <xf numFmtId="0" fontId="3" fillId="0" borderId="15" xfId="0" applyFont="1" applyBorder="1" applyAlignment="1">
      <alignment horizontal="left" vertical="top" wrapText="1"/>
    </xf>
    <xf numFmtId="0" fontId="6" fillId="13" borderId="15" xfId="0" applyFont="1" applyFill="1" applyBorder="1" applyAlignment="1">
      <alignment horizontal="left" vertical="top" wrapText="1"/>
    </xf>
    <xf numFmtId="0" fontId="6" fillId="13" borderId="23" xfId="0" applyFont="1" applyFill="1" applyBorder="1" applyAlignment="1">
      <alignment horizontal="left" vertical="top" wrapText="1"/>
    </xf>
    <xf numFmtId="3" fontId="4" fillId="39" borderId="10" xfId="0" applyNumberFormat="1" applyFont="1" applyFill="1" applyBorder="1" applyAlignment="1">
      <alignment/>
    </xf>
    <xf numFmtId="3" fontId="4" fillId="16" borderId="10" xfId="0" applyNumberFormat="1" applyFont="1" applyFill="1" applyBorder="1" applyAlignment="1">
      <alignment/>
    </xf>
    <xf numFmtId="3" fontId="4" fillId="15" borderId="10" xfId="0" applyNumberFormat="1" applyFont="1" applyFill="1" applyBorder="1" applyAlignment="1">
      <alignment/>
    </xf>
    <xf numFmtId="0" fontId="9" fillId="6" borderId="23" xfId="0" applyFont="1" applyFill="1" applyBorder="1" applyAlignment="1">
      <alignment horizontal="left" vertical="center" wrapText="1"/>
    </xf>
    <xf numFmtId="3" fontId="9" fillId="0" borderId="24" xfId="0" applyNumberFormat="1" applyFont="1" applyBorder="1" applyAlignment="1">
      <alignment vertical="center"/>
    </xf>
    <xf numFmtId="3" fontId="9" fillId="0" borderId="25" xfId="0" applyNumberFormat="1" applyFont="1" applyBorder="1" applyAlignment="1">
      <alignment vertical="center"/>
    </xf>
    <xf numFmtId="0" fontId="1" fillId="0" borderId="25" xfId="0" applyFont="1" applyBorder="1" applyAlignment="1">
      <alignment horizontal="center" vertical="center" wrapText="1"/>
    </xf>
    <xf numFmtId="0" fontId="1" fillId="0" borderId="25" xfId="0" applyFont="1" applyBorder="1" applyAlignment="1">
      <alignment horizontal="center" vertical="center" wrapText="1"/>
    </xf>
    <xf numFmtId="0" fontId="9" fillId="0" borderId="25" xfId="0" applyFont="1" applyBorder="1" applyAlignment="1">
      <alignment horizontal="center" vertical="center"/>
    </xf>
    <xf numFmtId="0" fontId="9" fillId="0" borderId="25" xfId="0" applyFont="1" applyBorder="1" applyAlignment="1">
      <alignment horizontal="center"/>
    </xf>
    <xf numFmtId="0" fontId="9" fillId="0" borderId="25" xfId="0" applyFont="1" applyBorder="1" applyAlignment="1">
      <alignment horizontal="center" vertical="center" wrapText="1"/>
    </xf>
    <xf numFmtId="0" fontId="9" fillId="0" borderId="25" xfId="0" applyFont="1" applyBorder="1" applyAlignment="1">
      <alignment horizontal="center" vertical="center" wrapText="1"/>
    </xf>
    <xf numFmtId="0" fontId="9" fillId="6" borderId="26" xfId="0" applyFont="1" applyFill="1" applyBorder="1" applyAlignment="1">
      <alignment horizontal="left" vertical="center" wrapText="1"/>
    </xf>
    <xf numFmtId="0" fontId="9" fillId="6" borderId="27" xfId="0" applyFont="1" applyFill="1" applyBorder="1" applyAlignment="1">
      <alignment horizontal="left" vertical="center" wrapText="1"/>
    </xf>
    <xf numFmtId="3" fontId="9" fillId="0" borderId="28" xfId="0" applyNumberFormat="1" applyFont="1" applyBorder="1" applyAlignment="1">
      <alignment vertical="center"/>
    </xf>
    <xf numFmtId="0" fontId="1" fillId="0" borderId="28" xfId="0" applyFont="1" applyBorder="1" applyAlignment="1">
      <alignment horizontal="center" vertical="center" wrapText="1"/>
    </xf>
    <xf numFmtId="0" fontId="9" fillId="0" borderId="28" xfId="0" applyFont="1" applyBorder="1" applyAlignment="1">
      <alignment horizontal="center" vertical="center"/>
    </xf>
    <xf numFmtId="0" fontId="9" fillId="0" borderId="28" xfId="0" applyFont="1" applyBorder="1" applyAlignment="1">
      <alignment horizontal="left" vertical="center" wrapText="1"/>
    </xf>
    <xf numFmtId="0" fontId="9" fillId="0" borderId="28"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6" xfId="0" applyFont="1" applyBorder="1" applyAlignment="1">
      <alignment horizontal="center" vertical="top" wrapText="1"/>
    </xf>
    <xf numFmtId="0" fontId="1" fillId="0" borderId="26" xfId="0" applyFont="1" applyBorder="1" applyAlignment="1">
      <alignment horizontal="center" vertical="top" wrapText="1"/>
    </xf>
    <xf numFmtId="0" fontId="9" fillId="0" borderId="26" xfId="0" applyFont="1" applyBorder="1" applyAlignment="1">
      <alignment horizontal="center" vertical="top" wrapText="1"/>
    </xf>
    <xf numFmtId="0" fontId="1" fillId="0" borderId="26" xfId="0" applyFont="1" applyBorder="1" applyAlignment="1">
      <alignment horizontal="center" vertical="top" wrapText="1"/>
    </xf>
    <xf numFmtId="0" fontId="9" fillId="0" borderId="29" xfId="0" applyFont="1" applyBorder="1" applyAlignment="1">
      <alignment horizontal="center" vertical="top" wrapText="1"/>
    </xf>
    <xf numFmtId="0" fontId="9" fillId="6" borderId="15" xfId="0" applyFont="1" applyFill="1" applyBorder="1" applyAlignment="1">
      <alignment horizontal="left" vertical="center" wrapText="1"/>
    </xf>
    <xf numFmtId="0" fontId="1" fillId="0" borderId="20" xfId="0" applyFont="1" applyBorder="1" applyAlignment="1">
      <alignment horizontal="center" vertical="top" wrapText="1"/>
    </xf>
    <xf numFmtId="0" fontId="9" fillId="0" borderId="20" xfId="0" applyFont="1" applyBorder="1" applyAlignment="1">
      <alignment horizontal="center" vertical="top" wrapText="1"/>
    </xf>
    <xf numFmtId="0" fontId="9" fillId="0" borderId="20" xfId="0" applyFont="1" applyBorder="1" applyAlignment="1">
      <alignment horizontal="center" vertical="top" wrapText="1"/>
    </xf>
    <xf numFmtId="0" fontId="3" fillId="0" borderId="23" xfId="0" applyFont="1" applyBorder="1" applyAlignment="1">
      <alignment horizontal="left" vertical="top" wrapText="1"/>
    </xf>
    <xf numFmtId="0" fontId="6" fillId="6" borderId="26" xfId="0" applyFont="1" applyFill="1" applyBorder="1" applyAlignment="1">
      <alignment horizontal="left" vertical="center" wrapText="1"/>
    </xf>
    <xf numFmtId="0" fontId="1" fillId="0" borderId="30" xfId="0" applyFont="1" applyBorder="1" applyAlignment="1">
      <alignment horizontal="center" vertical="top" wrapText="1"/>
    </xf>
    <xf numFmtId="0" fontId="6" fillId="0" borderId="26" xfId="0" applyFont="1" applyBorder="1" applyAlignment="1">
      <alignment horizontal="center" vertical="top" wrapText="1"/>
    </xf>
    <xf numFmtId="3" fontId="6" fillId="0" borderId="26" xfId="0" applyNumberFormat="1" applyFont="1" applyBorder="1" applyAlignment="1">
      <alignment vertical="top"/>
    </xf>
    <xf numFmtId="0" fontId="6" fillId="40" borderId="30" xfId="0" applyFont="1" applyFill="1" applyBorder="1" applyAlignment="1">
      <alignment horizontal="center" vertical="top" wrapText="1"/>
    </xf>
    <xf numFmtId="0" fontId="6" fillId="0" borderId="10" xfId="0" applyFont="1" applyBorder="1" applyAlignment="1">
      <alignment horizontal="center" vertical="top" wrapText="1"/>
    </xf>
    <xf numFmtId="3" fontId="6" fillId="0" borderId="10" xfId="0" applyNumberFormat="1" applyFont="1" applyBorder="1" applyAlignment="1">
      <alignment vertical="top"/>
    </xf>
    <xf numFmtId="0" fontId="1" fillId="0" borderId="13" xfId="0" applyFont="1" applyBorder="1" applyAlignment="1">
      <alignment horizontal="center" vertical="top" wrapText="1"/>
    </xf>
    <xf numFmtId="3" fontId="6" fillId="0" borderId="13" xfId="0" applyNumberFormat="1" applyFont="1" applyBorder="1" applyAlignment="1">
      <alignment vertical="top"/>
    </xf>
    <xf numFmtId="0" fontId="6" fillId="0" borderId="10" xfId="0" applyFont="1" applyBorder="1" applyAlignment="1">
      <alignment horizontal="center" vertical="top" wrapText="1"/>
    </xf>
    <xf numFmtId="0" fontId="6" fillId="6" borderId="23" xfId="0" applyFont="1" applyFill="1" applyBorder="1" applyAlignment="1">
      <alignment vertical="center" wrapText="1"/>
    </xf>
    <xf numFmtId="0" fontId="9" fillId="0" borderId="31" xfId="0" applyFont="1" applyBorder="1" applyAlignment="1">
      <alignment horizontal="center" vertical="top" wrapText="1"/>
    </xf>
    <xf numFmtId="0" fontId="9" fillId="0" borderId="32" xfId="0" applyFont="1" applyBorder="1" applyAlignment="1">
      <alignment horizontal="center" vertical="top" wrapText="1"/>
    </xf>
    <xf numFmtId="3" fontId="6" fillId="40" borderId="10" xfId="0" applyNumberFormat="1" applyFont="1" applyFill="1" applyBorder="1" applyAlignment="1">
      <alignment vertical="top"/>
    </xf>
    <xf numFmtId="0" fontId="1" fillId="0" borderId="10" xfId="0" applyFont="1" applyBorder="1" applyAlignment="1">
      <alignment horizontal="center" vertical="top" wrapText="1"/>
    </xf>
    <xf numFmtId="0" fontId="6" fillId="0" borderId="13" xfId="0" applyFont="1" applyBorder="1" applyAlignment="1">
      <alignment horizontal="center" vertical="top" wrapText="1"/>
    </xf>
    <xf numFmtId="0" fontId="6" fillId="6" borderId="11" xfId="0" applyFont="1" applyFill="1" applyBorder="1" applyAlignment="1">
      <alignment vertical="center" wrapText="1"/>
    </xf>
    <xf numFmtId="3" fontId="6" fillId="0" borderId="10" xfId="0" applyNumberFormat="1" applyFont="1" applyBorder="1" applyAlignment="1">
      <alignment horizontal="right" vertical="top"/>
    </xf>
    <xf numFmtId="3" fontId="6" fillId="0" borderId="10" xfId="0" applyNumberFormat="1" applyFont="1" applyBorder="1" applyAlignment="1">
      <alignment horizontal="right" vertical="top" wrapText="1"/>
    </xf>
    <xf numFmtId="0" fontId="7" fillId="40" borderId="10" xfId="0" applyFont="1" applyFill="1" applyBorder="1" applyAlignment="1">
      <alignment horizontal="center" vertical="top" wrapText="1"/>
    </xf>
    <xf numFmtId="0" fontId="6" fillId="0" borderId="13" xfId="0" applyFont="1" applyBorder="1" applyAlignment="1">
      <alignment horizontal="center" vertical="top" wrapText="1"/>
    </xf>
    <xf numFmtId="0" fontId="9" fillId="0" borderId="29" xfId="0" applyFont="1" applyBorder="1" applyAlignment="1">
      <alignment horizontal="center" vertical="top" wrapText="1"/>
    </xf>
    <xf numFmtId="0" fontId="9" fillId="0" borderId="33" xfId="0" applyFont="1" applyBorder="1" applyAlignment="1">
      <alignment horizontal="center" vertical="top" wrapText="1"/>
    </xf>
    <xf numFmtId="3" fontId="6" fillId="0" borderId="34" xfId="0" applyNumberFormat="1" applyFont="1" applyBorder="1" applyAlignment="1">
      <alignment horizontal="right" vertical="top" wrapText="1"/>
    </xf>
    <xf numFmtId="3" fontId="6" fillId="0" borderId="34" xfId="0" applyNumberFormat="1" applyFont="1" applyBorder="1" applyAlignment="1">
      <alignment horizontal="right" vertical="top" wrapText="1"/>
    </xf>
    <xf numFmtId="0" fontId="6" fillId="0" borderId="34" xfId="0" applyFont="1" applyBorder="1" applyAlignment="1">
      <alignment horizontal="center" vertical="top" wrapText="1"/>
    </xf>
    <xf numFmtId="0" fontId="6" fillId="0" borderId="34" xfId="0" applyFont="1" applyBorder="1" applyAlignment="1">
      <alignment horizontal="center" vertical="top" wrapText="1"/>
    </xf>
    <xf numFmtId="3" fontId="6" fillId="0" borderId="35" xfId="0" applyNumberFormat="1" applyFont="1" applyBorder="1" applyAlignment="1">
      <alignment horizontal="right" vertical="top" wrapText="1"/>
    </xf>
    <xf numFmtId="3" fontId="6" fillId="0" borderId="36" xfId="0" applyNumberFormat="1" applyFont="1" applyBorder="1" applyAlignment="1">
      <alignment horizontal="right" vertical="top" wrapText="1"/>
    </xf>
    <xf numFmtId="3" fontId="6" fillId="0" borderId="28" xfId="0" applyNumberFormat="1" applyFont="1" applyBorder="1" applyAlignment="1">
      <alignment horizontal="right" vertical="top" wrapText="1"/>
    </xf>
    <xf numFmtId="0" fontId="6" fillId="0" borderId="21" xfId="0" applyFont="1" applyBorder="1" applyAlignment="1">
      <alignment horizontal="center" vertical="top" wrapText="1"/>
    </xf>
    <xf numFmtId="0" fontId="1" fillId="0" borderId="21" xfId="0" applyFont="1" applyBorder="1" applyAlignment="1">
      <alignment horizontal="center" vertical="top" wrapText="1"/>
    </xf>
    <xf numFmtId="0" fontId="9" fillId="0" borderId="28" xfId="0" applyFont="1" applyBorder="1" applyAlignment="1">
      <alignment horizontal="center" vertical="top" wrapText="1"/>
    </xf>
    <xf numFmtId="3" fontId="6" fillId="0" borderId="37" xfId="0" applyNumberFormat="1" applyFont="1" applyBorder="1" applyAlignment="1">
      <alignment horizontal="right" vertical="top" wrapText="1"/>
    </xf>
    <xf numFmtId="3" fontId="6" fillId="0" borderId="26" xfId="0" applyNumberFormat="1" applyFont="1" applyBorder="1" applyAlignment="1">
      <alignment horizontal="right" vertical="top" wrapText="1"/>
    </xf>
    <xf numFmtId="0" fontId="6" fillId="0" borderId="38" xfId="0" applyFont="1" applyBorder="1" applyAlignment="1">
      <alignment horizontal="center" vertical="top" wrapText="1"/>
    </xf>
    <xf numFmtId="0" fontId="1" fillId="0" borderId="38" xfId="0" applyFont="1" applyBorder="1" applyAlignment="1">
      <alignment horizontal="center" vertical="top" wrapText="1"/>
    </xf>
    <xf numFmtId="0" fontId="9" fillId="0" borderId="39" xfId="0" applyFont="1" applyBorder="1" applyAlignment="1">
      <alignment horizontal="center" vertical="top" wrapText="1"/>
    </xf>
    <xf numFmtId="0" fontId="7" fillId="0" borderId="10" xfId="0" applyFont="1" applyBorder="1" applyAlignment="1">
      <alignment horizontal="center" vertical="top" wrapText="1"/>
    </xf>
    <xf numFmtId="0" fontId="0" fillId="0" borderId="0" xfId="0" applyAlignment="1">
      <alignment vertical="top" wrapText="1"/>
    </xf>
    <xf numFmtId="0" fontId="0" fillId="0" borderId="0" xfId="0" applyAlignment="1">
      <alignment vertical="top"/>
    </xf>
    <xf numFmtId="0" fontId="7" fillId="0" borderId="18" xfId="0" applyFont="1" applyBorder="1" applyAlignment="1">
      <alignment horizontal="center" vertical="top" wrapText="1"/>
    </xf>
    <xf numFmtId="0" fontId="7" fillId="0" borderId="20" xfId="0" applyFont="1" applyBorder="1" applyAlignment="1">
      <alignment horizontal="center" vertical="top" wrapText="1"/>
    </xf>
    <xf numFmtId="0" fontId="7" fillId="0" borderId="19" xfId="0" applyFont="1" applyBorder="1" applyAlignment="1">
      <alignment horizontal="center" vertical="top" wrapText="1"/>
    </xf>
    <xf numFmtId="0" fontId="7" fillId="0" borderId="19" xfId="0" applyFont="1" applyBorder="1" applyAlignment="1">
      <alignment horizontal="center" vertical="top"/>
    </xf>
    <xf numFmtId="0" fontId="7" fillId="0" borderId="18" xfId="0" applyFont="1" applyBorder="1" applyAlignment="1">
      <alignment horizontal="center" vertical="top"/>
    </xf>
    <xf numFmtId="3" fontId="6" fillId="0" borderId="20" xfId="0" applyNumberFormat="1" applyFont="1" applyBorder="1" applyAlignment="1">
      <alignment horizontal="right" vertical="top" wrapText="1"/>
    </xf>
    <xf numFmtId="3" fontId="6" fillId="0" borderId="30" xfId="0" applyNumberFormat="1" applyFont="1" applyBorder="1" applyAlignment="1">
      <alignment vertical="top" wrapText="1"/>
    </xf>
    <xf numFmtId="0" fontId="9" fillId="0" borderId="13" xfId="0" applyFont="1" applyBorder="1" applyAlignment="1">
      <alignment horizontal="center" vertical="top" wrapText="1"/>
    </xf>
    <xf numFmtId="3" fontId="6" fillId="40" borderId="26" xfId="0" applyNumberFormat="1" applyFont="1" applyFill="1" applyBorder="1" applyAlignment="1">
      <alignment horizontal="right" vertical="top" wrapText="1"/>
    </xf>
    <xf numFmtId="3" fontId="6" fillId="0" borderId="26" xfId="0" applyNumberFormat="1" applyFont="1" applyBorder="1" applyAlignment="1">
      <alignment horizontal="right" vertical="top"/>
    </xf>
    <xf numFmtId="0" fontId="9" fillId="0" borderId="34" xfId="0" applyFont="1" applyBorder="1" applyAlignment="1">
      <alignment horizontal="center" vertical="top" wrapText="1"/>
    </xf>
    <xf numFmtId="0" fontId="1" fillId="0" borderId="34" xfId="0" applyFont="1" applyBorder="1" applyAlignment="1">
      <alignment horizontal="center" vertical="top" wrapText="1"/>
    </xf>
    <xf numFmtId="0" fontId="6" fillId="0" borderId="28" xfId="0" applyFont="1" applyBorder="1" applyAlignment="1">
      <alignment horizontal="center" vertical="top" wrapText="1"/>
    </xf>
    <xf numFmtId="0" fontId="0" fillId="0" borderId="34" xfId="0" applyBorder="1" applyAlignment="1">
      <alignment/>
    </xf>
    <xf numFmtId="0" fontId="3" fillId="0" borderId="40" xfId="0" applyFont="1" applyBorder="1" applyAlignment="1">
      <alignment horizontal="left" vertical="top" wrapText="1"/>
    </xf>
    <xf numFmtId="0" fontId="3" fillId="0" borderId="34" xfId="0" applyFont="1" applyBorder="1" applyAlignment="1">
      <alignment horizontal="left" vertical="top" wrapText="1"/>
    </xf>
    <xf numFmtId="0" fontId="1" fillId="16" borderId="21" xfId="0" applyFont="1" applyFill="1" applyBorder="1" applyAlignment="1">
      <alignment vertical="center"/>
    </xf>
    <xf numFmtId="0" fontId="4" fillId="16" borderId="21" xfId="0" applyFont="1" applyFill="1" applyBorder="1" applyAlignment="1">
      <alignment horizontal="center" vertical="center"/>
    </xf>
    <xf numFmtId="0" fontId="1" fillId="16" borderId="21" xfId="0" applyFont="1" applyFill="1" applyBorder="1" applyAlignment="1">
      <alignment/>
    </xf>
    <xf numFmtId="0" fontId="4" fillId="16" borderId="21" xfId="0" applyFont="1" applyFill="1" applyBorder="1" applyAlignment="1">
      <alignment horizontal="center"/>
    </xf>
    <xf numFmtId="0" fontId="1" fillId="16" borderId="12" xfId="0" applyFont="1" applyFill="1" applyBorder="1" applyAlignment="1">
      <alignment/>
    </xf>
    <xf numFmtId="3" fontId="6" fillId="40" borderId="37" xfId="0" applyNumberFormat="1" applyFont="1" applyFill="1" applyBorder="1" applyAlignment="1">
      <alignment horizontal="right" vertical="top" wrapText="1"/>
    </xf>
    <xf numFmtId="0" fontId="6" fillId="40" borderId="28" xfId="0" applyFont="1" applyFill="1" applyBorder="1" applyAlignment="1">
      <alignment horizontal="center" vertical="top" wrapText="1"/>
    </xf>
    <xf numFmtId="0" fontId="13" fillId="39" borderId="38" xfId="0" applyFont="1" applyFill="1" applyBorder="1" applyAlignment="1">
      <alignment/>
    </xf>
    <xf numFmtId="0" fontId="6" fillId="39" borderId="13" xfId="0" applyFont="1" applyFill="1" applyBorder="1" applyAlignment="1">
      <alignment vertical="center"/>
    </xf>
    <xf numFmtId="0" fontId="6" fillId="39" borderId="13" xfId="0" applyFont="1" applyFill="1" applyBorder="1" applyAlignment="1">
      <alignment/>
    </xf>
    <xf numFmtId="0" fontId="6" fillId="18" borderId="21" xfId="0" applyFont="1" applyFill="1" applyBorder="1" applyAlignment="1">
      <alignment vertical="center"/>
    </xf>
    <xf numFmtId="0" fontId="6" fillId="40" borderId="13" xfId="0" applyFont="1" applyFill="1" applyBorder="1" applyAlignment="1">
      <alignment horizontal="center" vertical="top" wrapText="1"/>
    </xf>
    <xf numFmtId="3" fontId="6" fillId="40" borderId="34" xfId="0" applyNumberFormat="1" applyFont="1" applyFill="1" applyBorder="1" applyAlignment="1">
      <alignment vertical="top"/>
    </xf>
    <xf numFmtId="0" fontId="6" fillId="35" borderId="11" xfId="0" applyFont="1" applyFill="1" applyBorder="1" applyAlignment="1">
      <alignment wrapText="1"/>
    </xf>
    <xf numFmtId="0" fontId="7" fillId="40" borderId="34" xfId="0" applyFont="1" applyFill="1" applyBorder="1" applyAlignment="1">
      <alignment horizontal="center" vertical="top" wrapText="1"/>
    </xf>
    <xf numFmtId="0" fontId="6" fillId="35" borderId="0" xfId="0" applyFont="1" applyFill="1" applyBorder="1" applyAlignment="1">
      <alignment horizontal="left" vertical="center" wrapText="1"/>
    </xf>
    <xf numFmtId="0" fontId="6" fillId="4" borderId="15" xfId="0" applyFont="1" applyFill="1" applyBorder="1" applyAlignment="1">
      <alignment horizontal="left" vertical="top" wrapText="1"/>
    </xf>
    <xf numFmtId="0" fontId="6" fillId="0" borderId="14" xfId="0" applyFont="1" applyBorder="1" applyAlignment="1">
      <alignment horizontal="center" vertical="top" wrapText="1"/>
    </xf>
    <xf numFmtId="0" fontId="1" fillId="0" borderId="22" xfId="0" applyFont="1" applyBorder="1" applyAlignment="1">
      <alignment horizontal="center" vertical="top" wrapText="1"/>
    </xf>
    <xf numFmtId="0" fontId="6" fillId="40" borderId="10" xfId="0" applyFont="1" applyFill="1" applyBorder="1" applyAlignment="1">
      <alignment horizontal="center" vertical="top" wrapText="1"/>
    </xf>
    <xf numFmtId="0" fontId="6" fillId="37" borderId="22" xfId="0" applyFont="1" applyFill="1" applyBorder="1" applyAlignment="1">
      <alignment/>
    </xf>
    <xf numFmtId="3" fontId="6" fillId="35" borderId="40" xfId="0" applyNumberFormat="1" applyFont="1" applyFill="1" applyBorder="1" applyAlignment="1">
      <alignment horizontal="right" vertical="top" wrapText="1"/>
    </xf>
    <xf numFmtId="3" fontId="4" fillId="40" borderId="40" xfId="0" applyNumberFormat="1" applyFont="1" applyFill="1" applyBorder="1" applyAlignment="1">
      <alignment/>
    </xf>
    <xf numFmtId="3" fontId="4" fillId="40" borderId="41" xfId="0" applyNumberFormat="1" applyFont="1" applyFill="1" applyBorder="1" applyAlignment="1">
      <alignment/>
    </xf>
    <xf numFmtId="3" fontId="6" fillId="6" borderId="23" xfId="0" applyNumberFormat="1" applyFont="1" applyFill="1" applyBorder="1" applyAlignment="1">
      <alignment/>
    </xf>
    <xf numFmtId="0" fontId="6" fillId="0" borderId="42" xfId="0" applyFont="1" applyBorder="1" applyAlignment="1">
      <alignment/>
    </xf>
    <xf numFmtId="0" fontId="6" fillId="0" borderId="22" xfId="0" applyFont="1" applyBorder="1" applyAlignment="1">
      <alignment/>
    </xf>
    <xf numFmtId="0" fontId="1" fillId="0" borderId="22" xfId="0" applyFont="1" applyBorder="1" applyAlignment="1">
      <alignment/>
    </xf>
    <xf numFmtId="0" fontId="1" fillId="0" borderId="43" xfId="0" applyFont="1" applyBorder="1" applyAlignment="1">
      <alignment/>
    </xf>
    <xf numFmtId="0" fontId="1" fillId="0" borderId="44" xfId="0" applyFont="1" applyBorder="1" applyAlignment="1">
      <alignment/>
    </xf>
    <xf numFmtId="0" fontId="1" fillId="0" borderId="15" xfId="0" applyFont="1" applyBorder="1" applyAlignment="1">
      <alignment/>
    </xf>
    <xf numFmtId="3" fontId="6" fillId="13" borderId="15" xfId="0" applyNumberFormat="1" applyFont="1" applyFill="1" applyBorder="1" applyAlignment="1">
      <alignment vertical="top"/>
    </xf>
    <xf numFmtId="0" fontId="1" fillId="0" borderId="40" xfId="0" applyFont="1" applyBorder="1" applyAlignment="1">
      <alignment/>
    </xf>
    <xf numFmtId="3" fontId="4" fillId="40" borderId="22" xfId="0" applyNumberFormat="1" applyFont="1" applyFill="1" applyBorder="1" applyAlignment="1">
      <alignment/>
    </xf>
    <xf numFmtId="3" fontId="6" fillId="3" borderId="22" xfId="0" applyNumberFormat="1" applyFont="1" applyFill="1" applyBorder="1" applyAlignment="1">
      <alignment vertical="top"/>
    </xf>
    <xf numFmtId="0" fontId="0" fillId="0" borderId="45" xfId="0" applyBorder="1" applyAlignment="1">
      <alignment/>
    </xf>
    <xf numFmtId="0" fontId="0" fillId="0" borderId="34" xfId="0" applyBorder="1" applyAlignment="1">
      <alignment horizontal="center"/>
    </xf>
    <xf numFmtId="0" fontId="0" fillId="0" borderId="34" xfId="0" applyBorder="1" applyAlignment="1">
      <alignment/>
    </xf>
    <xf numFmtId="0" fontId="1" fillId="0" borderId="46" xfId="0" applyFont="1" applyBorder="1" applyAlignment="1">
      <alignment horizontal="center" vertical="top" wrapText="1"/>
    </xf>
    <xf numFmtId="3" fontId="6" fillId="0" borderId="34" xfId="0" applyNumberFormat="1" applyFont="1" applyBorder="1" applyAlignment="1">
      <alignment vertical="top"/>
    </xf>
    <xf numFmtId="0" fontId="6" fillId="13" borderId="34" xfId="0" applyFont="1" applyFill="1" applyBorder="1" applyAlignment="1">
      <alignment horizontal="left" vertical="top" wrapText="1"/>
    </xf>
    <xf numFmtId="0" fontId="6" fillId="13" borderId="45" xfId="0" applyFont="1" applyFill="1" applyBorder="1" applyAlignment="1">
      <alignment horizontal="left" vertical="top" wrapText="1"/>
    </xf>
    <xf numFmtId="0" fontId="6" fillId="13" borderId="30" xfId="0" applyFont="1" applyFill="1" applyBorder="1" applyAlignment="1">
      <alignment horizontal="left" vertical="top" wrapText="1"/>
    </xf>
    <xf numFmtId="0" fontId="6" fillId="13" borderId="28" xfId="0" applyFont="1" applyFill="1" applyBorder="1" applyAlignment="1">
      <alignment horizontal="left" vertical="top" wrapText="1"/>
    </xf>
    <xf numFmtId="0" fontId="6" fillId="0" borderId="39" xfId="0" applyFont="1" applyBorder="1" applyAlignment="1">
      <alignment horizontal="center" vertical="top" wrapText="1"/>
    </xf>
    <xf numFmtId="3" fontId="6" fillId="40" borderId="34" xfId="0" applyNumberFormat="1" applyFont="1" applyFill="1" applyBorder="1" applyAlignment="1">
      <alignment vertical="top"/>
    </xf>
    <xf numFmtId="0" fontId="1" fillId="0" borderId="34" xfId="0" applyFont="1" applyBorder="1" applyAlignment="1">
      <alignment/>
    </xf>
    <xf numFmtId="3" fontId="6" fillId="0" borderId="21" xfId="0" applyNumberFormat="1" applyFont="1" applyBorder="1" applyAlignment="1">
      <alignment horizontal="right" vertical="top" wrapText="1"/>
    </xf>
    <xf numFmtId="3" fontId="6" fillId="0" borderId="12" xfId="0" applyNumberFormat="1" applyFont="1" applyBorder="1" applyAlignment="1">
      <alignment horizontal="right" vertical="top" wrapText="1"/>
    </xf>
    <xf numFmtId="0" fontId="6" fillId="3" borderId="15" xfId="0" applyFont="1" applyFill="1" applyBorder="1" applyAlignment="1">
      <alignment horizontal="left" vertical="top" wrapText="1"/>
    </xf>
    <xf numFmtId="3" fontId="6" fillId="3" borderId="15" xfId="0" applyNumberFormat="1" applyFont="1" applyFill="1" applyBorder="1" applyAlignment="1">
      <alignment vertical="top"/>
    </xf>
    <xf numFmtId="0" fontId="0" fillId="0" borderId="0" xfId="0" applyFont="1" applyAlignment="1">
      <alignment/>
    </xf>
    <xf numFmtId="0" fontId="7" fillId="40" borderId="10" xfId="0" applyFont="1" applyFill="1" applyBorder="1" applyAlignment="1">
      <alignment horizontal="center" vertical="top" wrapText="1"/>
    </xf>
    <xf numFmtId="0" fontId="0" fillId="0" borderId="0" xfId="0" applyFont="1" applyAlignment="1">
      <alignment vertical="center"/>
    </xf>
    <xf numFmtId="0" fontId="0" fillId="40" borderId="0" xfId="0" applyFont="1" applyFill="1" applyAlignment="1">
      <alignment/>
    </xf>
    <xf numFmtId="0" fontId="0" fillId="35" borderId="0" xfId="0" applyFont="1" applyFill="1" applyAlignment="1">
      <alignment/>
    </xf>
    <xf numFmtId="0" fontId="4" fillId="18" borderId="47" xfId="0" applyFont="1" applyFill="1" applyBorder="1" applyAlignment="1">
      <alignment/>
    </xf>
    <xf numFmtId="3" fontId="4" fillId="18" borderId="47" xfId="0" applyNumberFormat="1" applyFont="1" applyFill="1" applyBorder="1" applyAlignment="1">
      <alignment/>
    </xf>
    <xf numFmtId="0" fontId="7" fillId="18" borderId="47" xfId="0" applyFont="1" applyFill="1" applyBorder="1" applyAlignment="1">
      <alignment vertical="center"/>
    </xf>
    <xf numFmtId="0" fontId="6" fillId="18" borderId="47" xfId="0" applyFont="1" applyFill="1" applyBorder="1" applyAlignment="1">
      <alignment vertical="center"/>
    </xf>
    <xf numFmtId="0" fontId="6" fillId="18" borderId="47" xfId="0" applyFont="1" applyFill="1" applyBorder="1" applyAlignment="1">
      <alignment/>
    </xf>
    <xf numFmtId="0" fontId="6" fillId="0" borderId="34" xfId="0" applyFont="1" applyBorder="1" applyAlignment="1">
      <alignment horizontal="left" vertical="top" wrapText="1"/>
    </xf>
    <xf numFmtId="0" fontId="1" fillId="0" borderId="23" xfId="0" applyFont="1" applyBorder="1" applyAlignment="1">
      <alignment/>
    </xf>
    <xf numFmtId="3" fontId="6" fillId="40" borderId="28" xfId="0" applyNumberFormat="1" applyFont="1" applyFill="1" applyBorder="1" applyAlignment="1">
      <alignment vertical="top"/>
    </xf>
    <xf numFmtId="0" fontId="9" fillId="0" borderId="28" xfId="0" applyFont="1" applyBorder="1" applyAlignment="1">
      <alignment horizontal="center" vertical="top" wrapText="1"/>
    </xf>
    <xf numFmtId="3" fontId="6" fillId="0" borderId="38" xfId="0" applyNumberFormat="1" applyFont="1" applyBorder="1" applyAlignment="1">
      <alignment vertical="top"/>
    </xf>
    <xf numFmtId="0" fontId="9" fillId="0" borderId="38" xfId="0" applyFont="1" applyBorder="1" applyAlignment="1">
      <alignment horizontal="center" vertical="top" wrapText="1"/>
    </xf>
    <xf numFmtId="0" fontId="1" fillId="0" borderId="38" xfId="0" applyFont="1" applyBorder="1" applyAlignment="1">
      <alignment horizontal="center" vertical="top" wrapText="1"/>
    </xf>
    <xf numFmtId="0" fontId="9" fillId="0" borderId="21" xfId="0" applyFont="1" applyBorder="1" applyAlignment="1">
      <alignment horizontal="center" vertical="top" wrapText="1"/>
    </xf>
    <xf numFmtId="3" fontId="6" fillId="0" borderId="48" xfId="0" applyNumberFormat="1" applyFont="1" applyBorder="1" applyAlignment="1">
      <alignment horizontal="right" vertical="top" wrapText="1"/>
    </xf>
    <xf numFmtId="0" fontId="9" fillId="0" borderId="37" xfId="0" applyFont="1" applyBorder="1" applyAlignment="1">
      <alignment horizontal="center" vertical="top" wrapText="1"/>
    </xf>
    <xf numFmtId="0" fontId="3" fillId="0" borderId="22" xfId="0" applyFont="1" applyBorder="1" applyAlignment="1">
      <alignment horizontal="left" vertical="top" wrapText="1"/>
    </xf>
    <xf numFmtId="0" fontId="1" fillId="0" borderId="10" xfId="0" applyFont="1" applyBorder="1" applyAlignment="1">
      <alignment/>
    </xf>
    <xf numFmtId="3" fontId="6" fillId="0" borderId="30" xfId="0" applyNumberFormat="1" applyFont="1" applyBorder="1" applyAlignment="1">
      <alignment horizontal="right" vertical="top" wrapText="1"/>
    </xf>
    <xf numFmtId="0" fontId="6" fillId="0" borderId="49" xfId="0" applyFont="1" applyBorder="1" applyAlignment="1">
      <alignment horizontal="center" vertical="top" wrapText="1"/>
    </xf>
    <xf numFmtId="3" fontId="4" fillId="40" borderId="50" xfId="0" applyNumberFormat="1" applyFont="1" applyFill="1" applyBorder="1" applyAlignment="1">
      <alignment/>
    </xf>
    <xf numFmtId="3" fontId="6" fillId="40" borderId="26" xfId="0" applyNumberFormat="1" applyFont="1" applyFill="1" applyBorder="1" applyAlignment="1">
      <alignment horizontal="right" vertical="top" wrapText="1"/>
    </xf>
    <xf numFmtId="3" fontId="6" fillId="40" borderId="26" xfId="0" applyNumberFormat="1" applyFont="1" applyFill="1" applyBorder="1" applyAlignment="1">
      <alignment horizontal="right" vertical="top"/>
    </xf>
    <xf numFmtId="0" fontId="1" fillId="0" borderId="51" xfId="0" applyFont="1" applyBorder="1" applyAlignment="1">
      <alignment/>
    </xf>
    <xf numFmtId="0" fontId="1" fillId="0" borderId="45" xfId="0" applyFont="1" applyBorder="1" applyAlignment="1">
      <alignment/>
    </xf>
    <xf numFmtId="3" fontId="6" fillId="0" borderId="37" xfId="0" applyNumberFormat="1" applyFont="1" applyBorder="1" applyAlignment="1">
      <alignment horizontal="right" vertical="top"/>
    </xf>
    <xf numFmtId="3" fontId="6" fillId="40" borderId="35" xfId="0" applyNumberFormat="1" applyFont="1" applyFill="1" applyBorder="1" applyAlignment="1">
      <alignment horizontal="right" vertical="top" wrapText="1"/>
    </xf>
    <xf numFmtId="3" fontId="6" fillId="0" borderId="36" xfId="0" applyNumberFormat="1" applyFont="1" applyBorder="1" applyAlignment="1">
      <alignment horizontal="right" vertical="top"/>
    </xf>
    <xf numFmtId="0" fontId="6" fillId="0" borderId="36" xfId="0" applyFont="1" applyBorder="1" applyAlignment="1">
      <alignment horizontal="center" vertical="top" wrapText="1"/>
    </xf>
    <xf numFmtId="0" fontId="1" fillId="0" borderId="36" xfId="0" applyFont="1" applyBorder="1" applyAlignment="1">
      <alignment horizontal="center" vertical="top" wrapText="1"/>
    </xf>
    <xf numFmtId="0" fontId="9" fillId="0" borderId="36" xfId="0" applyFont="1" applyBorder="1" applyAlignment="1">
      <alignment horizontal="center" vertical="top" wrapText="1"/>
    </xf>
    <xf numFmtId="0" fontId="6" fillId="0" borderId="52" xfId="0" applyFont="1" applyBorder="1" applyAlignment="1">
      <alignment horizontal="center" vertical="top" wrapText="1"/>
    </xf>
    <xf numFmtId="0" fontId="0" fillId="0" borderId="0" xfId="0" applyAlignment="1">
      <alignment/>
    </xf>
    <xf numFmtId="0" fontId="3" fillId="0" borderId="21" xfId="0" applyFont="1" applyBorder="1" applyAlignment="1">
      <alignment horizontal="center" vertical="center"/>
    </xf>
    <xf numFmtId="0" fontId="0" fillId="0" borderId="37" xfId="0" applyBorder="1" applyAlignment="1">
      <alignment/>
    </xf>
    <xf numFmtId="0" fontId="3" fillId="0" borderId="38" xfId="0" applyFont="1" applyBorder="1" applyAlignment="1">
      <alignment horizontal="center" vertical="center"/>
    </xf>
    <xf numFmtId="0" fontId="7" fillId="0" borderId="43" xfId="0" applyFont="1" applyBorder="1" applyAlignment="1">
      <alignment horizontal="center" vertical="top" wrapText="1"/>
    </xf>
    <xf numFmtId="3" fontId="4" fillId="40" borderId="34" xfId="0" applyNumberFormat="1" applyFont="1" applyFill="1" applyBorder="1" applyAlignment="1">
      <alignment/>
    </xf>
    <xf numFmtId="0" fontId="6" fillId="35" borderId="10" xfId="0" applyFont="1" applyFill="1" applyBorder="1" applyAlignment="1">
      <alignment wrapText="1"/>
    </xf>
    <xf numFmtId="0" fontId="6" fillId="40" borderId="38" xfId="0" applyFont="1" applyFill="1" applyBorder="1" applyAlignment="1">
      <alignment horizontal="center" vertical="top" wrapText="1"/>
    </xf>
    <xf numFmtId="3" fontId="6" fillId="40" borderId="28" xfId="0" applyNumberFormat="1" applyFont="1" applyFill="1" applyBorder="1" applyAlignment="1">
      <alignment horizontal="right" vertical="top" wrapText="1"/>
    </xf>
    <xf numFmtId="3" fontId="6" fillId="40" borderId="28" xfId="0" applyNumberFormat="1" applyFont="1" applyFill="1" applyBorder="1" applyAlignment="1">
      <alignment horizontal="right" vertical="top"/>
    </xf>
    <xf numFmtId="3" fontId="4" fillId="40" borderId="51" xfId="0" applyNumberFormat="1" applyFont="1" applyFill="1" applyBorder="1" applyAlignment="1">
      <alignment/>
    </xf>
    <xf numFmtId="3" fontId="4" fillId="40" borderId="10" xfId="0" applyNumberFormat="1" applyFont="1" applyFill="1" applyBorder="1" applyAlignment="1">
      <alignment/>
    </xf>
    <xf numFmtId="0" fontId="6" fillId="35" borderId="0" xfId="0" applyFont="1" applyFill="1" applyBorder="1" applyAlignment="1">
      <alignment vertical="center" wrapText="1"/>
    </xf>
    <xf numFmtId="0" fontId="6" fillId="40" borderId="26" xfId="0" applyFont="1" applyFill="1" applyBorder="1" applyAlignment="1">
      <alignment horizontal="center" vertical="top" wrapText="1"/>
    </xf>
    <xf numFmtId="3" fontId="6" fillId="40" borderId="34" xfId="0" applyNumberFormat="1" applyFont="1" applyFill="1" applyBorder="1" applyAlignment="1">
      <alignment horizontal="right" vertical="top" wrapText="1"/>
    </xf>
    <xf numFmtId="3" fontId="6" fillId="40" borderId="34" xfId="0" applyNumberFormat="1" applyFont="1" applyFill="1" applyBorder="1" applyAlignment="1">
      <alignment horizontal="right" vertical="top"/>
    </xf>
    <xf numFmtId="0" fontId="6" fillId="35" borderId="11" xfId="0" applyFont="1" applyFill="1" applyBorder="1" applyAlignment="1">
      <alignment vertical="top" wrapText="1"/>
    </xf>
    <xf numFmtId="0" fontId="9" fillId="6" borderId="34" xfId="0" applyFont="1" applyFill="1" applyBorder="1" applyAlignment="1">
      <alignment horizontal="left" vertical="top" wrapText="1"/>
    </xf>
    <xf numFmtId="0" fontId="1" fillId="0" borderId="37" xfId="0" applyFont="1" applyBorder="1" applyAlignment="1">
      <alignment/>
    </xf>
    <xf numFmtId="0" fontId="3" fillId="0" borderId="53" xfId="0" applyFont="1" applyBorder="1" applyAlignment="1">
      <alignment horizontal="left" vertical="top" wrapText="1"/>
    </xf>
    <xf numFmtId="0" fontId="1" fillId="0" borderId="13" xfId="0" applyFont="1" applyBorder="1" applyAlignment="1">
      <alignment/>
    </xf>
    <xf numFmtId="0" fontId="0" fillId="0" borderId="51" xfId="0" applyBorder="1" applyAlignment="1">
      <alignment/>
    </xf>
    <xf numFmtId="0" fontId="0" fillId="0" borderId="28" xfId="0" applyBorder="1" applyAlignment="1">
      <alignment/>
    </xf>
    <xf numFmtId="3" fontId="6" fillId="0" borderId="14" xfId="0" applyNumberFormat="1" applyFont="1" applyBorder="1" applyAlignment="1">
      <alignment vertical="top"/>
    </xf>
    <xf numFmtId="0" fontId="6" fillId="0" borderId="36" xfId="0" applyFont="1" applyBorder="1" applyAlignment="1">
      <alignment horizontal="center" vertical="top" wrapText="1"/>
    </xf>
    <xf numFmtId="0" fontId="1" fillId="0" borderId="17" xfId="0" applyFont="1" applyBorder="1" applyAlignment="1">
      <alignment horizontal="center" vertical="top" wrapText="1"/>
    </xf>
    <xf numFmtId="0" fontId="6" fillId="0" borderId="35" xfId="0" applyFont="1" applyBorder="1" applyAlignment="1">
      <alignment horizontal="center" vertical="top" wrapText="1"/>
    </xf>
    <xf numFmtId="0" fontId="0" fillId="0" borderId="36" xfId="0" applyBorder="1" applyAlignment="1">
      <alignment/>
    </xf>
    <xf numFmtId="0" fontId="6" fillId="6" borderId="17" xfId="0" applyFont="1" applyFill="1" applyBorder="1" applyAlignment="1">
      <alignment horizontal="left" vertical="center" wrapText="1"/>
    </xf>
    <xf numFmtId="0" fontId="6" fillId="6" borderId="15" xfId="0" applyFont="1" applyFill="1" applyBorder="1" applyAlignment="1">
      <alignment horizontal="left" vertical="top" wrapText="1"/>
    </xf>
    <xf numFmtId="0" fontId="3" fillId="40" borderId="38" xfId="0" applyFont="1" applyFill="1" applyBorder="1" applyAlignment="1">
      <alignment horizontal="center" vertical="center"/>
    </xf>
    <xf numFmtId="0" fontId="7" fillId="40" borderId="22" xfId="0" applyFont="1" applyFill="1" applyBorder="1" applyAlignment="1">
      <alignment horizontal="center" vertical="top" wrapText="1"/>
    </xf>
    <xf numFmtId="0" fontId="9" fillId="0" borderId="54" xfId="0" applyFont="1" applyBorder="1" applyAlignment="1">
      <alignment horizontal="center" vertical="top" wrapText="1"/>
    </xf>
    <xf numFmtId="0" fontId="6" fillId="13" borderId="15" xfId="0" applyFont="1" applyFill="1" applyBorder="1" applyAlignment="1">
      <alignment horizontal="left" vertical="center" wrapText="1"/>
    </xf>
    <xf numFmtId="3" fontId="6" fillId="0" borderId="55" xfId="0" applyNumberFormat="1" applyFont="1" applyBorder="1" applyAlignment="1">
      <alignment vertical="top"/>
    </xf>
    <xf numFmtId="0" fontId="6" fillId="0" borderId="55" xfId="0" applyFont="1" applyBorder="1" applyAlignment="1">
      <alignment horizontal="center" vertical="top" wrapText="1"/>
    </xf>
    <xf numFmtId="0" fontId="1" fillId="0" borderId="55" xfId="0" applyFont="1" applyBorder="1" applyAlignment="1">
      <alignment horizontal="center" vertical="top" wrapText="1"/>
    </xf>
    <xf numFmtId="0" fontId="9" fillId="0" borderId="56" xfId="0" applyFont="1" applyBorder="1" applyAlignment="1">
      <alignment horizontal="center" vertical="top" wrapText="1"/>
    </xf>
    <xf numFmtId="0" fontId="6" fillId="0" borderId="57" xfId="0" applyFont="1" applyBorder="1" applyAlignment="1">
      <alignment horizontal="center" vertical="top" wrapText="1"/>
    </xf>
    <xf numFmtId="0" fontId="1" fillId="0" borderId="57" xfId="0" applyFont="1" applyBorder="1" applyAlignment="1">
      <alignment horizontal="center" vertical="top" wrapText="1"/>
    </xf>
    <xf numFmtId="0" fontId="9" fillId="0" borderId="53" xfId="0" applyFont="1" applyBorder="1" applyAlignment="1">
      <alignment horizontal="center" vertical="top" wrapText="1"/>
    </xf>
    <xf numFmtId="0" fontId="3" fillId="0" borderId="14" xfId="0" applyFont="1" applyBorder="1" applyAlignment="1">
      <alignment horizontal="left" vertical="top" wrapText="1"/>
    </xf>
    <xf numFmtId="0" fontId="6" fillId="0" borderId="10" xfId="0" applyFont="1" applyBorder="1" applyAlignment="1">
      <alignment vertical="top" wrapText="1"/>
    </xf>
    <xf numFmtId="0" fontId="6" fillId="0" borderId="51" xfId="0" applyFont="1" applyBorder="1" applyAlignment="1">
      <alignment horizontal="left" vertical="top" wrapText="1"/>
    </xf>
    <xf numFmtId="0" fontId="6" fillId="13" borderId="22" xfId="0" applyFont="1" applyFill="1" applyBorder="1" applyAlignment="1">
      <alignment horizontal="left" vertical="top" wrapText="1"/>
    </xf>
    <xf numFmtId="0" fontId="3" fillId="0" borderId="34" xfId="0" applyFont="1" applyBorder="1" applyAlignment="1">
      <alignment horizontal="center" vertical="center"/>
    </xf>
    <xf numFmtId="0" fontId="0" fillId="0" borderId="0" xfId="0" applyFont="1" applyBorder="1" applyAlignment="1">
      <alignment vertical="center" wrapText="1"/>
    </xf>
    <xf numFmtId="0" fontId="11" fillId="0" borderId="0" xfId="0" applyFont="1" applyAlignment="1">
      <alignment vertical="top"/>
    </xf>
    <xf numFmtId="3" fontId="7" fillId="35" borderId="58" xfId="0" applyNumberFormat="1" applyFont="1" applyFill="1" applyBorder="1" applyAlignment="1">
      <alignment vertical="top" wrapText="1"/>
    </xf>
    <xf numFmtId="3" fontId="7" fillId="35" borderId="41" xfId="0" applyNumberFormat="1" applyFont="1" applyFill="1" applyBorder="1" applyAlignment="1">
      <alignment vertical="top"/>
    </xf>
    <xf numFmtId="3" fontId="7" fillId="35" borderId="0" xfId="0" applyNumberFormat="1" applyFont="1" applyFill="1" applyBorder="1" applyAlignment="1">
      <alignment vertical="top"/>
    </xf>
    <xf numFmtId="3" fontId="7" fillId="6" borderId="27" xfId="0" applyNumberFormat="1" applyFont="1" applyFill="1" applyBorder="1" applyAlignment="1">
      <alignment vertical="top"/>
    </xf>
    <xf numFmtId="3" fontId="7" fillId="6" borderId="15" xfId="0" applyNumberFormat="1" applyFont="1" applyFill="1" applyBorder="1" applyAlignment="1">
      <alignment vertical="top"/>
    </xf>
    <xf numFmtId="3" fontId="7" fillId="6" borderId="22" xfId="0" applyNumberFormat="1" applyFont="1" applyFill="1" applyBorder="1" applyAlignment="1">
      <alignment vertical="top"/>
    </xf>
    <xf numFmtId="3" fontId="7" fillId="6" borderId="34" xfId="0" applyNumberFormat="1" applyFont="1" applyFill="1" applyBorder="1" applyAlignment="1">
      <alignment vertical="top"/>
    </xf>
    <xf numFmtId="3" fontId="7" fillId="6" borderId="37" xfId="0" applyNumberFormat="1" applyFont="1" applyFill="1" applyBorder="1" applyAlignment="1">
      <alignment vertical="top"/>
    </xf>
    <xf numFmtId="3" fontId="7" fillId="6" borderId="0" xfId="0" applyNumberFormat="1" applyFont="1" applyFill="1" applyBorder="1" applyAlignment="1">
      <alignment vertical="top"/>
    </xf>
    <xf numFmtId="0" fontId="6" fillId="37" borderId="10" xfId="0" applyFont="1" applyFill="1" applyBorder="1" applyAlignment="1">
      <alignment/>
    </xf>
    <xf numFmtId="0" fontId="3" fillId="0" borderId="44"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6" fillId="39" borderId="10" xfId="0" applyFont="1" applyFill="1" applyBorder="1" applyAlignment="1">
      <alignment vertical="center"/>
    </xf>
    <xf numFmtId="0" fontId="13" fillId="39" borderId="21" xfId="0" applyFont="1" applyFill="1" applyBorder="1" applyAlignment="1">
      <alignment/>
    </xf>
    <xf numFmtId="0" fontId="7" fillId="39" borderId="52" xfId="0" applyFont="1" applyFill="1" applyBorder="1" applyAlignment="1">
      <alignment vertical="center"/>
    </xf>
    <xf numFmtId="0" fontId="6" fillId="39" borderId="22" xfId="0" applyFont="1" applyFill="1" applyBorder="1" applyAlignment="1">
      <alignment vertical="center"/>
    </xf>
    <xf numFmtId="0" fontId="6" fillId="39" borderId="15" xfId="0" applyFont="1" applyFill="1" applyBorder="1" applyAlignment="1">
      <alignment vertical="center"/>
    </xf>
    <xf numFmtId="0" fontId="6" fillId="39" borderId="14" xfId="0" applyFont="1" applyFill="1" applyBorder="1" applyAlignment="1">
      <alignment vertical="center"/>
    </xf>
    <xf numFmtId="0" fontId="6" fillId="39" borderId="22" xfId="0" applyFont="1" applyFill="1" applyBorder="1" applyAlignment="1">
      <alignment/>
    </xf>
    <xf numFmtId="3" fontId="6" fillId="0" borderId="13" xfId="0" applyNumberFormat="1" applyFont="1" applyBorder="1" applyAlignment="1">
      <alignment vertical="top"/>
    </xf>
    <xf numFmtId="0" fontId="6" fillId="0" borderId="34" xfId="0" applyFont="1" applyBorder="1" applyAlignment="1">
      <alignment vertical="top" wrapText="1"/>
    </xf>
    <xf numFmtId="0" fontId="6" fillId="0" borderId="41" xfId="0" applyFont="1" applyBorder="1" applyAlignment="1">
      <alignment vertical="top" wrapText="1"/>
    </xf>
    <xf numFmtId="3" fontId="6" fillId="0" borderId="10" xfId="0" applyNumberFormat="1" applyFont="1" applyBorder="1" applyAlignment="1">
      <alignment vertical="top"/>
    </xf>
    <xf numFmtId="0" fontId="7" fillId="0" borderId="10" xfId="0" applyFont="1" applyBorder="1" applyAlignment="1">
      <alignment horizontal="left" vertical="top" wrapText="1"/>
    </xf>
    <xf numFmtId="0" fontId="6" fillId="0" borderId="10" xfId="0" applyFont="1" applyBorder="1" applyAlignment="1">
      <alignment/>
    </xf>
    <xf numFmtId="0" fontId="7" fillId="0" borderId="22" xfId="0" applyFont="1" applyBorder="1" applyAlignment="1">
      <alignment horizontal="center" vertical="top" wrapText="1"/>
    </xf>
    <xf numFmtId="0" fontId="7" fillId="41" borderId="59" xfId="0" applyFont="1" applyFill="1" applyBorder="1" applyAlignment="1">
      <alignment horizontal="justify" vertical="top" wrapText="1"/>
    </xf>
    <xf numFmtId="0" fontId="6" fillId="0" borderId="60" xfId="0" applyFont="1" applyBorder="1" applyAlignment="1">
      <alignment vertical="top" wrapText="1"/>
    </xf>
    <xf numFmtId="3" fontId="6" fillId="0" borderId="61" xfId="0" applyNumberFormat="1" applyFont="1" applyBorder="1" applyAlignment="1">
      <alignment horizontal="center" vertical="top" wrapText="1"/>
    </xf>
    <xf numFmtId="0" fontId="7" fillId="0" borderId="61" xfId="0" applyFont="1" applyBorder="1" applyAlignment="1">
      <alignment horizontal="center" vertical="top" wrapText="1"/>
    </xf>
    <xf numFmtId="0" fontId="6" fillId="0" borderId="61" xfId="0" applyFont="1" applyBorder="1" applyAlignment="1">
      <alignment horizontal="center" vertical="top" wrapText="1"/>
    </xf>
    <xf numFmtId="0" fontId="6" fillId="0" borderId="0" xfId="0" applyFont="1" applyBorder="1" applyAlignment="1">
      <alignment horizontal="center" vertical="top" wrapText="1"/>
    </xf>
    <xf numFmtId="0" fontId="6" fillId="0" borderId="38" xfId="0" applyFont="1" applyBorder="1" applyAlignment="1">
      <alignment/>
    </xf>
    <xf numFmtId="0" fontId="7" fillId="0" borderId="14" xfId="0" applyFont="1" applyBorder="1" applyAlignment="1">
      <alignment horizontal="left" vertical="top" wrapText="1"/>
    </xf>
    <xf numFmtId="0" fontId="7" fillId="0" borderId="12" xfId="0" applyFont="1" applyBorder="1" applyAlignment="1">
      <alignment horizontal="left" vertical="center" wrapText="1"/>
    </xf>
    <xf numFmtId="3" fontId="6" fillId="40" borderId="10" xfId="0" applyNumberFormat="1" applyFont="1" applyFill="1" applyBorder="1" applyAlignment="1">
      <alignment vertical="top" wrapText="1"/>
    </xf>
    <xf numFmtId="3" fontId="6" fillId="40" borderId="10" xfId="0" applyNumberFormat="1" applyFont="1" applyFill="1" applyBorder="1" applyAlignment="1">
      <alignment vertical="top"/>
    </xf>
    <xf numFmtId="0" fontId="7" fillId="40" borderId="43" xfId="0" applyFont="1" applyFill="1" applyBorder="1" applyAlignment="1">
      <alignment horizontal="center" vertical="top" wrapText="1"/>
    </xf>
    <xf numFmtId="3" fontId="6" fillId="0" borderId="10" xfId="0" applyNumberFormat="1" applyFont="1" applyBorder="1" applyAlignment="1">
      <alignment vertical="top" wrapText="1"/>
    </xf>
    <xf numFmtId="3" fontId="6" fillId="0" borderId="36" xfId="0" applyNumberFormat="1" applyFont="1" applyBorder="1" applyAlignment="1">
      <alignment horizontal="right" vertical="top" wrapText="1"/>
    </xf>
    <xf numFmtId="0" fontId="6" fillId="4" borderId="13" xfId="0" applyFont="1" applyFill="1" applyBorder="1" applyAlignment="1">
      <alignment horizontal="left" vertical="top" wrapText="1"/>
    </xf>
    <xf numFmtId="3" fontId="6" fillId="0" borderId="13" xfId="0" applyNumberFormat="1" applyFont="1" applyBorder="1" applyAlignment="1">
      <alignment horizontal="right" vertical="top" wrapText="1"/>
    </xf>
    <xf numFmtId="0" fontId="7" fillId="0" borderId="40" xfId="0" applyFont="1" applyBorder="1" applyAlignment="1">
      <alignment horizontal="center" vertical="top" wrapText="1"/>
    </xf>
    <xf numFmtId="0" fontId="7" fillId="0" borderId="13" xfId="0" applyFont="1" applyBorder="1" applyAlignment="1">
      <alignment horizontal="left" vertical="top" wrapText="1"/>
    </xf>
    <xf numFmtId="0" fontId="6" fillId="0" borderId="13" xfId="0" applyFont="1" applyBorder="1" applyAlignment="1">
      <alignment/>
    </xf>
    <xf numFmtId="0" fontId="6" fillId="0" borderId="29" xfId="0" applyFont="1" applyBorder="1" applyAlignment="1">
      <alignment horizontal="center" vertical="top" wrapText="1"/>
    </xf>
    <xf numFmtId="0" fontId="6" fillId="0" borderId="33" xfId="0" applyFont="1" applyBorder="1" applyAlignment="1">
      <alignment horizontal="center" vertical="top" wrapText="1"/>
    </xf>
    <xf numFmtId="0" fontId="6" fillId="6" borderId="10" xfId="0" applyFont="1" applyFill="1" applyBorder="1" applyAlignment="1">
      <alignment/>
    </xf>
    <xf numFmtId="0" fontId="7" fillId="0" borderId="15" xfId="0" applyFont="1" applyBorder="1" applyAlignment="1">
      <alignment horizontal="left" vertical="top" wrapText="1"/>
    </xf>
    <xf numFmtId="3" fontId="4" fillId="18" borderId="34" xfId="0" applyNumberFormat="1" applyFont="1" applyFill="1" applyBorder="1" applyAlignment="1">
      <alignment horizontal="right"/>
    </xf>
    <xf numFmtId="0" fontId="4" fillId="18" borderId="34" xfId="0" applyFont="1" applyFill="1" applyBorder="1" applyAlignment="1">
      <alignment horizontal="right"/>
    </xf>
    <xf numFmtId="0" fontId="6" fillId="13" borderId="22" xfId="0" applyFont="1" applyFill="1" applyBorder="1" applyAlignment="1">
      <alignment vertical="top" wrapText="1"/>
    </xf>
    <xf numFmtId="3" fontId="7" fillId="13" borderId="22" xfId="0" applyNumberFormat="1" applyFont="1" applyFill="1" applyBorder="1" applyAlignment="1">
      <alignment vertical="top"/>
    </xf>
    <xf numFmtId="3" fontId="7" fillId="13" borderId="36" xfId="0" applyNumberFormat="1" applyFont="1" applyFill="1" applyBorder="1" applyAlignment="1">
      <alignment vertical="top"/>
    </xf>
    <xf numFmtId="3" fontId="7" fillId="13" borderId="34" xfId="0" applyNumberFormat="1" applyFont="1" applyFill="1" applyBorder="1" applyAlignment="1">
      <alignment vertical="top"/>
    </xf>
    <xf numFmtId="3" fontId="7" fillId="13" borderId="15" xfId="0" applyNumberFormat="1" applyFont="1" applyFill="1" applyBorder="1" applyAlignment="1">
      <alignment vertical="top"/>
    </xf>
    <xf numFmtId="3" fontId="7" fillId="13" borderId="15" xfId="0" applyNumberFormat="1" applyFont="1" applyFill="1" applyBorder="1" applyAlignment="1">
      <alignment horizontal="right" vertical="top"/>
    </xf>
    <xf numFmtId="3" fontId="7" fillId="13" borderId="10" xfId="0" applyNumberFormat="1" applyFont="1" applyFill="1" applyBorder="1" applyAlignment="1">
      <alignment vertical="top"/>
    </xf>
    <xf numFmtId="3" fontId="7" fillId="13" borderId="23" xfId="0" applyNumberFormat="1" applyFont="1" applyFill="1" applyBorder="1" applyAlignment="1">
      <alignment vertical="top"/>
    </xf>
    <xf numFmtId="3" fontId="7" fillId="13" borderId="44" xfId="0" applyNumberFormat="1" applyFont="1" applyFill="1" applyBorder="1" applyAlignment="1">
      <alignment vertical="top"/>
    </xf>
    <xf numFmtId="3" fontId="7" fillId="13" borderId="28" xfId="0" applyNumberFormat="1" applyFont="1" applyFill="1" applyBorder="1" applyAlignment="1">
      <alignment horizontal="right" vertical="top" wrapText="1"/>
    </xf>
    <xf numFmtId="3" fontId="7" fillId="13" borderId="34" xfId="0" applyNumberFormat="1" applyFont="1" applyFill="1" applyBorder="1" applyAlignment="1">
      <alignment horizontal="right" vertical="top" wrapText="1"/>
    </xf>
    <xf numFmtId="3" fontId="7" fillId="4" borderId="22" xfId="0" applyNumberFormat="1" applyFont="1" applyFill="1" applyBorder="1" applyAlignment="1">
      <alignment vertical="top"/>
    </xf>
    <xf numFmtId="3" fontId="7" fillId="4" borderId="15" xfId="0" applyNumberFormat="1" applyFont="1" applyFill="1" applyBorder="1" applyAlignment="1">
      <alignment vertical="top"/>
    </xf>
    <xf numFmtId="0" fontId="4" fillId="11" borderId="15" xfId="0" applyFont="1" applyFill="1" applyBorder="1" applyAlignment="1">
      <alignment horizontal="left" vertical="top" wrapText="1"/>
    </xf>
    <xf numFmtId="0" fontId="6" fillId="5" borderId="15" xfId="0" applyFont="1" applyFill="1" applyBorder="1" applyAlignment="1">
      <alignment horizontal="left" vertical="top" wrapText="1"/>
    </xf>
    <xf numFmtId="0" fontId="6" fillId="0" borderId="26" xfId="0" applyFont="1" applyBorder="1" applyAlignment="1">
      <alignment horizontal="center" vertical="top" wrapText="1"/>
    </xf>
    <xf numFmtId="3" fontId="6" fillId="5" borderId="22" xfId="0" applyNumberFormat="1" applyFont="1" applyFill="1" applyBorder="1" applyAlignment="1">
      <alignment vertical="top"/>
    </xf>
    <xf numFmtId="3" fontId="4" fillId="11" borderId="34" xfId="0" applyNumberFormat="1" applyFont="1" applyFill="1" applyBorder="1" applyAlignment="1">
      <alignment horizontal="right" vertical="top" wrapText="1"/>
    </xf>
    <xf numFmtId="0" fontId="4" fillId="11" borderId="34" xfId="0" applyFont="1" applyFill="1" applyBorder="1" applyAlignment="1">
      <alignment horizontal="right" vertical="top" wrapText="1"/>
    </xf>
    <xf numFmtId="0" fontId="6" fillId="42" borderId="23" xfId="0" applyFont="1" applyFill="1" applyBorder="1" applyAlignment="1">
      <alignment horizontal="left" vertical="top" wrapText="1"/>
    </xf>
    <xf numFmtId="3" fontId="7" fillId="42" borderId="23" xfId="0" applyNumberFormat="1" applyFont="1" applyFill="1" applyBorder="1" applyAlignment="1">
      <alignment vertical="top"/>
    </xf>
    <xf numFmtId="0" fontId="3" fillId="37" borderId="34" xfId="0" applyFont="1" applyFill="1" applyBorder="1" applyAlignment="1">
      <alignment horizontal="center" vertical="center"/>
    </xf>
    <xf numFmtId="0" fontId="7" fillId="37" borderId="34" xfId="0" applyFont="1" applyFill="1" applyBorder="1" applyAlignment="1">
      <alignment horizontal="left" vertical="top" wrapText="1"/>
    </xf>
    <xf numFmtId="3" fontId="4" fillId="37" borderId="34" xfId="0" applyNumberFormat="1" applyFont="1" applyFill="1" applyBorder="1" applyAlignment="1">
      <alignment horizontal="right" vertical="center" wrapText="1"/>
    </xf>
    <xf numFmtId="0" fontId="7" fillId="37" borderId="34" xfId="0" applyFont="1" applyFill="1" applyBorder="1" applyAlignment="1">
      <alignment horizontal="left" vertical="center" wrapText="1"/>
    </xf>
    <xf numFmtId="3" fontId="4" fillId="37" borderId="41" xfId="0" applyNumberFormat="1" applyFont="1" applyFill="1" applyBorder="1" applyAlignment="1">
      <alignment horizontal="right" vertical="center" wrapText="1"/>
    </xf>
    <xf numFmtId="0" fontId="7" fillId="43" borderId="34" xfId="0" applyFont="1" applyFill="1" applyBorder="1" applyAlignment="1">
      <alignment horizontal="center" vertical="center"/>
    </xf>
    <xf numFmtId="0" fontId="7" fillId="43" borderId="34" xfId="0" applyFont="1" applyFill="1" applyBorder="1" applyAlignment="1">
      <alignment horizontal="left" vertical="top" wrapText="1"/>
    </xf>
    <xf numFmtId="0" fontId="6" fillId="0" borderId="28" xfId="0" applyFont="1" applyBorder="1" applyAlignment="1">
      <alignment wrapText="1"/>
    </xf>
    <xf numFmtId="3" fontId="6" fillId="0" borderId="28" xfId="0" applyNumberFormat="1" applyFont="1" applyBorder="1" applyAlignment="1">
      <alignment vertical="top"/>
    </xf>
    <xf numFmtId="3" fontId="6" fillId="43" borderId="28" xfId="0" applyNumberFormat="1" applyFont="1" applyFill="1" applyBorder="1" applyAlignment="1">
      <alignment vertical="top"/>
    </xf>
    <xf numFmtId="3" fontId="7" fillId="43" borderId="34" xfId="0" applyNumberFormat="1" applyFont="1" applyFill="1" applyBorder="1" applyAlignment="1">
      <alignment horizontal="right" vertical="top" wrapText="1"/>
    </xf>
    <xf numFmtId="0" fontId="7" fillId="43" borderId="34" xfId="0" applyFont="1" applyFill="1" applyBorder="1" applyAlignment="1">
      <alignment horizontal="right" vertical="top" wrapText="1"/>
    </xf>
    <xf numFmtId="3" fontId="7" fillId="43" borderId="34" xfId="0" applyNumberFormat="1" applyFont="1" applyFill="1" applyBorder="1" applyAlignment="1">
      <alignment horizontal="right"/>
    </xf>
    <xf numFmtId="0" fontId="4" fillId="44" borderId="10" xfId="0" applyFont="1" applyFill="1" applyBorder="1" applyAlignment="1">
      <alignment horizontal="center" vertical="center"/>
    </xf>
    <xf numFmtId="0" fontId="4" fillId="44" borderId="22" xfId="0" applyFont="1" applyFill="1" applyBorder="1" applyAlignment="1">
      <alignment horizontal="left" vertical="center" wrapText="1"/>
    </xf>
    <xf numFmtId="3" fontId="4" fillId="44" borderId="36" xfId="0" applyNumberFormat="1" applyFont="1" applyFill="1" applyBorder="1" applyAlignment="1">
      <alignment horizontal="right" vertical="center" wrapText="1"/>
    </xf>
    <xf numFmtId="3" fontId="4" fillId="44" borderId="36" xfId="0" applyNumberFormat="1" applyFont="1" applyFill="1" applyBorder="1" applyAlignment="1">
      <alignment horizontal="right" vertical="center"/>
    </xf>
    <xf numFmtId="0" fontId="15" fillId="44" borderId="15" xfId="0" applyFont="1" applyFill="1" applyBorder="1" applyAlignment="1">
      <alignment horizontal="left" vertical="top"/>
    </xf>
    <xf numFmtId="3" fontId="4" fillId="44" borderId="10" xfId="0" applyNumberFormat="1" applyFont="1" applyFill="1" applyBorder="1" applyAlignment="1">
      <alignment horizontal="right" vertical="center" wrapText="1"/>
    </xf>
    <xf numFmtId="3" fontId="7" fillId="13" borderId="22" xfId="0" applyNumberFormat="1" applyFont="1" applyFill="1" applyBorder="1" applyAlignment="1">
      <alignment horizontal="right" vertical="top" wrapText="1"/>
    </xf>
    <xf numFmtId="3" fontId="7" fillId="13" borderId="26" xfId="0" applyNumberFormat="1" applyFont="1" applyFill="1" applyBorder="1" applyAlignment="1">
      <alignment vertical="top"/>
    </xf>
    <xf numFmtId="0" fontId="9" fillId="0" borderId="28" xfId="0" applyFont="1" applyBorder="1" applyAlignment="1">
      <alignment horizontal="left" vertical="top" wrapText="1"/>
    </xf>
    <xf numFmtId="3" fontId="7" fillId="4" borderId="10" xfId="0" applyNumberFormat="1" applyFont="1" applyFill="1" applyBorder="1" applyAlignment="1">
      <alignment vertical="top"/>
    </xf>
    <xf numFmtId="3" fontId="7" fillId="6" borderId="10" xfId="0" applyNumberFormat="1" applyFont="1" applyFill="1" applyBorder="1" applyAlignment="1">
      <alignment vertical="top"/>
    </xf>
    <xf numFmtId="3" fontId="6" fillId="40" borderId="38" xfId="0" applyNumberFormat="1" applyFont="1" applyFill="1" applyBorder="1" applyAlignment="1">
      <alignment vertical="top"/>
    </xf>
    <xf numFmtId="0" fontId="6" fillId="35" borderId="34" xfId="0" applyFont="1" applyFill="1" applyBorder="1" applyAlignment="1">
      <alignment wrapText="1"/>
    </xf>
    <xf numFmtId="0" fontId="6" fillId="40" borderId="34" xfId="0" applyFont="1" applyFill="1" applyBorder="1" applyAlignment="1">
      <alignment horizontal="center" vertical="top"/>
    </xf>
    <xf numFmtId="0" fontId="6" fillId="40" borderId="34" xfId="0" applyFont="1" applyFill="1" applyBorder="1" applyAlignment="1">
      <alignment horizontal="center" vertical="top" wrapText="1"/>
    </xf>
    <xf numFmtId="3" fontId="6" fillId="36" borderId="40" xfId="0" applyNumberFormat="1" applyFont="1" applyFill="1" applyBorder="1" applyAlignment="1">
      <alignment horizontal="right" vertical="top" wrapText="1"/>
    </xf>
    <xf numFmtId="0" fontId="6" fillId="35" borderId="37" xfId="0" applyFont="1" applyFill="1" applyBorder="1" applyAlignment="1">
      <alignment wrapText="1"/>
    </xf>
    <xf numFmtId="0" fontId="3" fillId="0" borderId="37" xfId="0" applyFont="1" applyBorder="1" applyAlignment="1">
      <alignment horizontal="left" vertical="center" wrapText="1"/>
    </xf>
    <xf numFmtId="3" fontId="6" fillId="35" borderId="0" xfId="0" applyNumberFormat="1" applyFont="1" applyFill="1" applyBorder="1" applyAlignment="1">
      <alignment horizontal="right" vertical="top" wrapText="1"/>
    </xf>
    <xf numFmtId="0" fontId="6" fillId="40" borderId="28" xfId="0" applyFont="1" applyFill="1" applyBorder="1" applyAlignment="1">
      <alignment horizontal="center" vertical="top"/>
    </xf>
    <xf numFmtId="0" fontId="6" fillId="40" borderId="28" xfId="0" applyFont="1" applyFill="1" applyBorder="1" applyAlignment="1">
      <alignment horizontal="center" vertical="top" wrapText="1"/>
    </xf>
    <xf numFmtId="3" fontId="6" fillId="35" borderId="34" xfId="0" applyNumberFormat="1" applyFont="1" applyFill="1" applyBorder="1" applyAlignment="1">
      <alignment horizontal="right" vertical="top" wrapText="1"/>
    </xf>
    <xf numFmtId="3" fontId="4" fillId="40" borderId="37" xfId="0" applyNumberFormat="1" applyFont="1" applyFill="1" applyBorder="1" applyAlignment="1">
      <alignment/>
    </xf>
    <xf numFmtId="3" fontId="9" fillId="40" borderId="28" xfId="0" applyNumberFormat="1" applyFont="1" applyFill="1" applyBorder="1" applyAlignment="1">
      <alignment horizontal="center" vertical="top" wrapText="1"/>
    </xf>
    <xf numFmtId="3" fontId="7" fillId="35" borderId="34" xfId="0" applyNumberFormat="1" applyFont="1" applyFill="1" applyBorder="1" applyAlignment="1">
      <alignment vertical="top"/>
    </xf>
    <xf numFmtId="0" fontId="6" fillId="35" borderId="34" xfId="0" applyFont="1" applyFill="1" applyBorder="1" applyAlignment="1">
      <alignment horizontal="left" vertical="center" wrapText="1"/>
    </xf>
    <xf numFmtId="0" fontId="6" fillId="36" borderId="10" xfId="0" applyFont="1" applyFill="1" applyBorder="1" applyAlignment="1">
      <alignment vertical="top"/>
    </xf>
    <xf numFmtId="3" fontId="4" fillId="39" borderId="13" xfId="0" applyNumberFormat="1" applyFont="1" applyFill="1" applyBorder="1" applyAlignment="1">
      <alignment/>
    </xf>
    <xf numFmtId="0" fontId="7" fillId="39" borderId="13" xfId="0" applyFont="1" applyFill="1" applyBorder="1" applyAlignment="1">
      <alignment vertical="center"/>
    </xf>
    <xf numFmtId="0" fontId="6" fillId="35" borderId="28" xfId="0" applyFont="1" applyFill="1" applyBorder="1" applyAlignment="1">
      <alignment wrapText="1"/>
    </xf>
    <xf numFmtId="0" fontId="7" fillId="40" borderId="28" xfId="0" applyFont="1" applyFill="1" applyBorder="1" applyAlignment="1">
      <alignment horizontal="center" vertical="top" wrapText="1"/>
    </xf>
    <xf numFmtId="3" fontId="6" fillId="36" borderId="0" xfId="0" applyNumberFormat="1" applyFont="1" applyFill="1" applyBorder="1" applyAlignment="1">
      <alignment horizontal="right" vertical="top" wrapText="1"/>
    </xf>
    <xf numFmtId="0" fontId="6" fillId="36" borderId="22" xfId="0" applyFont="1" applyFill="1" applyBorder="1" applyAlignment="1">
      <alignment vertical="center"/>
    </xf>
    <xf numFmtId="0" fontId="7" fillId="36" borderId="36" xfId="0" applyFont="1" applyFill="1" applyBorder="1" applyAlignment="1">
      <alignment vertical="center" wrapText="1"/>
    </xf>
    <xf numFmtId="3" fontId="4" fillId="36" borderId="14" xfId="0" applyNumberFormat="1" applyFont="1" applyFill="1" applyBorder="1" applyAlignment="1">
      <alignment vertical="top"/>
    </xf>
    <xf numFmtId="3" fontId="4" fillId="36" borderId="10" xfId="0" applyNumberFormat="1" applyFont="1" applyFill="1" applyBorder="1" applyAlignment="1">
      <alignment vertical="top"/>
    </xf>
    <xf numFmtId="0" fontId="7" fillId="36" borderId="22" xfId="0" applyFont="1" applyFill="1" applyBorder="1" applyAlignment="1">
      <alignment vertical="top"/>
    </xf>
    <xf numFmtId="0" fontId="6" fillId="36" borderId="17" xfId="0" applyFont="1" applyFill="1" applyBorder="1" applyAlignment="1">
      <alignment vertical="top"/>
    </xf>
    <xf numFmtId="0" fontId="6" fillId="36" borderId="36" xfId="0" applyFont="1" applyFill="1" applyBorder="1" applyAlignment="1">
      <alignment vertical="top"/>
    </xf>
    <xf numFmtId="3" fontId="6" fillId="3" borderId="34" xfId="0" applyNumberFormat="1" applyFont="1" applyFill="1" applyBorder="1" applyAlignment="1">
      <alignment vertical="top"/>
    </xf>
    <xf numFmtId="0" fontId="6" fillId="19" borderId="10" xfId="0" applyFont="1" applyFill="1" applyBorder="1" applyAlignment="1">
      <alignment vertical="center"/>
    </xf>
    <xf numFmtId="0" fontId="4" fillId="19" borderId="10" xfId="0" applyFont="1" applyFill="1" applyBorder="1" applyAlignment="1">
      <alignment/>
    </xf>
    <xf numFmtId="3" fontId="4" fillId="19" borderId="10" xfId="0" applyNumberFormat="1" applyFont="1" applyFill="1" applyBorder="1" applyAlignment="1">
      <alignment/>
    </xf>
    <xf numFmtId="0" fontId="7" fillId="19" borderId="52" xfId="0" applyFont="1" applyFill="1" applyBorder="1" applyAlignment="1">
      <alignment vertical="center"/>
    </xf>
    <xf numFmtId="0" fontId="6" fillId="19" borderId="22" xfId="0" applyFont="1" applyFill="1" applyBorder="1" applyAlignment="1">
      <alignment vertical="center"/>
    </xf>
    <xf numFmtId="0" fontId="6" fillId="19" borderId="15" xfId="0" applyFont="1" applyFill="1" applyBorder="1" applyAlignment="1">
      <alignment vertical="center"/>
    </xf>
    <xf numFmtId="0" fontId="6" fillId="19" borderId="14" xfId="0" applyFont="1" applyFill="1" applyBorder="1" applyAlignment="1">
      <alignment vertical="center"/>
    </xf>
    <xf numFmtId="0" fontId="6" fillId="19" borderId="22" xfId="0" applyFont="1" applyFill="1" applyBorder="1" applyAlignment="1">
      <alignment/>
    </xf>
    <xf numFmtId="0" fontId="6" fillId="13" borderId="61" xfId="0" applyFont="1" applyFill="1" applyBorder="1" applyAlignment="1">
      <alignment vertical="top" wrapText="1"/>
    </xf>
    <xf numFmtId="0" fontId="6" fillId="13" borderId="62" xfId="0" applyFont="1" applyFill="1" applyBorder="1" applyAlignment="1">
      <alignment vertical="top" wrapText="1"/>
    </xf>
    <xf numFmtId="0" fontId="6" fillId="13" borderId="10" xfId="0" applyFont="1" applyFill="1" applyBorder="1" applyAlignment="1">
      <alignment horizontal="left" vertical="top" wrapText="1"/>
    </xf>
    <xf numFmtId="0" fontId="6" fillId="13" borderId="12" xfId="0" applyFont="1" applyFill="1" applyBorder="1" applyAlignment="1">
      <alignment horizontal="left" vertical="top" wrapText="1"/>
    </xf>
    <xf numFmtId="0" fontId="4" fillId="18" borderId="34" xfId="0" applyFont="1" applyFill="1" applyBorder="1" applyAlignment="1">
      <alignment wrapText="1"/>
    </xf>
    <xf numFmtId="0" fontId="6" fillId="6" borderId="14" xfId="0" applyFont="1" applyFill="1" applyBorder="1" applyAlignment="1">
      <alignment/>
    </xf>
    <xf numFmtId="3" fontId="7" fillId="6" borderId="14" xfId="0" applyNumberFormat="1" applyFont="1" applyFill="1" applyBorder="1" applyAlignment="1">
      <alignment vertical="top"/>
    </xf>
    <xf numFmtId="3" fontId="6" fillId="0" borderId="34" xfId="0" applyNumberFormat="1" applyFont="1" applyBorder="1" applyAlignment="1">
      <alignment vertical="top"/>
    </xf>
    <xf numFmtId="0" fontId="6" fillId="35" borderId="11" xfId="0" applyFont="1" applyFill="1" applyBorder="1" applyAlignment="1">
      <alignment vertical="center" wrapText="1"/>
    </xf>
    <xf numFmtId="0" fontId="9" fillId="0" borderId="52" xfId="0" applyFont="1" applyBorder="1" applyAlignment="1">
      <alignment horizontal="center" vertical="top" wrapText="1"/>
    </xf>
    <xf numFmtId="0" fontId="6" fillId="0" borderId="37" xfId="0" applyFont="1" applyBorder="1" applyAlignment="1">
      <alignment horizontal="center" vertical="top" wrapText="1"/>
    </xf>
    <xf numFmtId="0" fontId="6" fillId="0" borderId="37" xfId="0" applyFont="1" applyBorder="1" applyAlignment="1">
      <alignment horizontal="center" vertical="top" wrapText="1"/>
    </xf>
    <xf numFmtId="3" fontId="6" fillId="0" borderId="46" xfId="0" applyNumberFormat="1" applyFont="1" applyBorder="1" applyAlignment="1">
      <alignment horizontal="right" vertical="top" wrapText="1"/>
    </xf>
    <xf numFmtId="3" fontId="6" fillId="0" borderId="29" xfId="0" applyNumberFormat="1" applyFont="1" applyBorder="1" applyAlignment="1">
      <alignment horizontal="right" vertical="top" wrapText="1"/>
    </xf>
    <xf numFmtId="0" fontId="1" fillId="0" borderId="11" xfId="0" applyFont="1" applyBorder="1" applyAlignment="1">
      <alignment horizontal="center" vertical="top" wrapText="1"/>
    </xf>
    <xf numFmtId="0" fontId="1" fillId="0" borderId="22" xfId="0" applyFont="1" applyBorder="1" applyAlignment="1">
      <alignment horizontal="center" vertical="top" wrapText="1"/>
    </xf>
    <xf numFmtId="0" fontId="6" fillId="40" borderId="14" xfId="0" applyFont="1" applyFill="1" applyBorder="1" applyAlignment="1">
      <alignment horizontal="center" vertical="top" wrapText="1"/>
    </xf>
    <xf numFmtId="0" fontId="7" fillId="43" borderId="37" xfId="0" applyFont="1" applyFill="1" applyBorder="1" applyAlignment="1">
      <alignment horizontal="right" vertical="top" wrapText="1"/>
    </xf>
    <xf numFmtId="0" fontId="9" fillId="6" borderId="45" xfId="0" applyFont="1" applyFill="1" applyBorder="1" applyAlignment="1">
      <alignment horizontal="left" vertical="top" wrapText="1"/>
    </xf>
    <xf numFmtId="0" fontId="6" fillId="18" borderId="34" xfId="0" applyFont="1" applyFill="1" applyBorder="1" applyAlignment="1">
      <alignment/>
    </xf>
    <xf numFmtId="0" fontId="6" fillId="0" borderId="37" xfId="0" applyFont="1" applyBorder="1" applyAlignment="1">
      <alignment horizontal="left" vertical="top" wrapText="1"/>
    </xf>
    <xf numFmtId="0" fontId="6" fillId="0" borderId="34" xfId="0" applyFont="1" applyBorder="1" applyAlignment="1">
      <alignment horizontal="left" vertical="top" wrapText="1"/>
    </xf>
    <xf numFmtId="0" fontId="1" fillId="0" borderId="22" xfId="0"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62" fillId="0" borderId="0" xfId="0" applyFont="1" applyAlignment="1">
      <alignment horizontal="left" vertical="center"/>
    </xf>
    <xf numFmtId="0" fontId="4" fillId="37" borderId="22" xfId="0" applyFont="1" applyFill="1" applyBorder="1" applyAlignment="1">
      <alignment horizontal="center" vertical="center"/>
    </xf>
    <xf numFmtId="0" fontId="6" fillId="37" borderId="15" xfId="0" applyFont="1" applyFill="1" applyBorder="1" applyAlignment="1">
      <alignment horizontal="center" vertical="center"/>
    </xf>
    <xf numFmtId="0" fontId="6" fillId="37" borderId="14" xfId="0" applyFont="1" applyFill="1" applyBorder="1" applyAlignment="1">
      <alignment horizontal="center" vertical="center"/>
    </xf>
    <xf numFmtId="0" fontId="1" fillId="37" borderId="0" xfId="0" applyFont="1" applyFill="1" applyAlignment="1">
      <alignment horizontal="left"/>
    </xf>
    <xf numFmtId="0" fontId="7" fillId="0" borderId="13" xfId="0" applyFont="1" applyBorder="1" applyAlignment="1">
      <alignment horizontal="center" vertical="center" wrapText="1"/>
    </xf>
    <xf numFmtId="0" fontId="7" fillId="0" borderId="21" xfId="0" applyFont="1" applyBorder="1" applyAlignment="1">
      <alignment horizontal="center" vertical="center" wrapText="1"/>
    </xf>
    <xf numFmtId="0" fontId="1" fillId="37" borderId="23" xfId="0" applyFont="1" applyFill="1" applyBorder="1" applyAlignment="1">
      <alignment horizontal="left"/>
    </xf>
    <xf numFmtId="0" fontId="0" fillId="0" borderId="15" xfId="0" applyBorder="1" applyAlignment="1">
      <alignment horizontal="left"/>
    </xf>
    <xf numFmtId="0" fontId="0" fillId="0" borderId="14" xfId="0" applyBorder="1" applyAlignment="1">
      <alignment horizontal="left"/>
    </xf>
    <xf numFmtId="0" fontId="7" fillId="0" borderId="13" xfId="0" applyFont="1" applyBorder="1" applyAlignment="1">
      <alignment horizontal="center" vertical="center"/>
    </xf>
    <xf numFmtId="0" fontId="7" fillId="0" borderId="21" xfId="0" applyFont="1" applyBorder="1" applyAlignment="1">
      <alignment horizontal="center" vertical="center"/>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50" xfId="0" applyFont="1" applyBorder="1" applyAlignment="1">
      <alignment horizontal="center" vertical="center"/>
    </xf>
    <xf numFmtId="0" fontId="3" fillId="0" borderId="12" xfId="0" applyFont="1" applyBorder="1" applyAlignment="1">
      <alignment horizontal="center" vertical="center"/>
    </xf>
    <xf numFmtId="0" fontId="1" fillId="0" borderId="22" xfId="0" applyFont="1" applyBorder="1" applyAlignment="1">
      <alignment vertical="center" wrapText="1"/>
    </xf>
    <xf numFmtId="0" fontId="1" fillId="0" borderId="15" xfId="0" applyFont="1" applyBorder="1" applyAlignment="1">
      <alignment vertical="center" wrapText="1"/>
    </xf>
    <xf numFmtId="0" fontId="1" fillId="0" borderId="14" xfId="0" applyFont="1" applyBorder="1" applyAlignment="1">
      <alignment vertical="center" wrapText="1"/>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7" fillId="37" borderId="0" xfId="0" applyFont="1" applyFill="1" applyAlignment="1">
      <alignment horizontal="left" vertical="top"/>
    </xf>
    <xf numFmtId="0" fontId="7" fillId="37" borderId="0" xfId="0" applyFont="1" applyFill="1" applyAlignment="1">
      <alignment horizontal="left" vertical="center" wrapText="1"/>
    </xf>
    <xf numFmtId="0" fontId="1" fillId="0" borderId="0" xfId="0" applyFont="1" applyAlignment="1">
      <alignment/>
    </xf>
    <xf numFmtId="0" fontId="7" fillId="0" borderId="42" xfId="0" applyFont="1" applyBorder="1" applyAlignment="1">
      <alignment horizontal="center" vertical="center" wrapText="1"/>
    </xf>
    <xf numFmtId="0" fontId="0" fillId="0" borderId="63" xfId="0" applyBorder="1" applyAlignment="1">
      <alignment vertical="center" wrapText="1"/>
    </xf>
    <xf numFmtId="0" fontId="7" fillId="0" borderId="42" xfId="0" applyFont="1" applyBorder="1" applyAlignment="1">
      <alignment vertical="center"/>
    </xf>
    <xf numFmtId="0" fontId="0" fillId="0" borderId="64" xfId="0" applyBorder="1" applyAlignment="1">
      <alignment/>
    </xf>
    <xf numFmtId="0" fontId="0" fillId="0" borderId="63" xfId="0" applyBorder="1" applyAlignment="1">
      <alignment/>
    </xf>
    <xf numFmtId="0" fontId="6" fillId="37" borderId="0" xfId="0" applyFont="1" applyFill="1" applyAlignment="1">
      <alignment horizontal="left" vertical="center"/>
    </xf>
    <xf numFmtId="0" fontId="60" fillId="37" borderId="0" xfId="0" applyFont="1" applyFill="1" applyAlignment="1">
      <alignment horizontal="center"/>
    </xf>
    <xf numFmtId="0" fontId="6" fillId="0" borderId="0" xfId="0" applyFont="1" applyAlignment="1">
      <alignment horizontal="center" vertical="top" wrapText="1"/>
    </xf>
    <xf numFmtId="0" fontId="6" fillId="0" borderId="0" xfId="0" applyFont="1" applyAlignment="1">
      <alignment horizontal="center" vertical="top"/>
    </xf>
    <xf numFmtId="0" fontId="6" fillId="0" borderId="48" xfId="0" applyFont="1" applyBorder="1" applyAlignment="1">
      <alignment horizontal="left" vertical="top" wrapText="1"/>
    </xf>
    <xf numFmtId="0" fontId="6" fillId="0" borderId="0" xfId="0" applyFont="1" applyBorder="1" applyAlignment="1">
      <alignment horizontal="left" vertical="top" wrapText="1"/>
    </xf>
    <xf numFmtId="0" fontId="6" fillId="0" borderId="11" xfId="0" applyFont="1" applyBorder="1" applyAlignment="1">
      <alignment horizontal="left" vertical="top" wrapText="1"/>
    </xf>
    <xf numFmtId="0" fontId="7" fillId="0" borderId="38" xfId="0" applyFont="1" applyBorder="1" applyAlignment="1">
      <alignment horizontal="center" vertical="center"/>
    </xf>
    <xf numFmtId="0" fontId="6" fillId="0" borderId="44" xfId="0" applyFont="1" applyBorder="1" applyAlignment="1">
      <alignment horizontal="left" vertical="top" wrapText="1"/>
    </xf>
    <xf numFmtId="0" fontId="6" fillId="0" borderId="23" xfId="0" applyFont="1" applyBorder="1" applyAlignment="1">
      <alignment horizontal="left" vertical="top" wrapText="1"/>
    </xf>
    <xf numFmtId="0" fontId="6" fillId="0" borderId="12" xfId="0" applyFont="1" applyBorder="1" applyAlignment="1">
      <alignment horizontal="left" vertical="top" wrapText="1"/>
    </xf>
    <xf numFmtId="3" fontId="6" fillId="0" borderId="43" xfId="0" applyNumberFormat="1" applyFont="1" applyBorder="1" applyAlignment="1">
      <alignment horizontal="left" vertical="top" wrapText="1"/>
    </xf>
    <xf numFmtId="3" fontId="6" fillId="0" borderId="40" xfId="0" applyNumberFormat="1" applyFont="1" applyBorder="1" applyAlignment="1">
      <alignment horizontal="left" vertical="top" wrapText="1"/>
    </xf>
    <xf numFmtId="0" fontId="7" fillId="40" borderId="13" xfId="0" applyFont="1" applyFill="1" applyBorder="1" applyAlignment="1">
      <alignment horizontal="center" vertical="center"/>
    </xf>
    <xf numFmtId="0" fontId="7" fillId="40" borderId="21" xfId="0" applyFont="1" applyFill="1" applyBorder="1" applyAlignment="1">
      <alignment horizontal="center" vertical="center"/>
    </xf>
    <xf numFmtId="0" fontId="6" fillId="0" borderId="38" xfId="0" applyFont="1" applyBorder="1" applyAlignment="1">
      <alignment horizontal="center" vertical="center"/>
    </xf>
    <xf numFmtId="0" fontId="6" fillId="0" borderId="0" xfId="0" applyFont="1" applyAlignment="1">
      <alignment horizontal="left" wrapText="1"/>
    </xf>
    <xf numFmtId="0" fontId="6" fillId="0" borderId="0" xfId="0" applyFont="1" applyAlignment="1">
      <alignment horizontal="left"/>
    </xf>
    <xf numFmtId="0" fontId="6" fillId="0" borderId="22" xfId="0" applyFont="1" applyBorder="1" applyAlignment="1">
      <alignment horizontal="left" vertical="top" wrapText="1"/>
    </xf>
    <xf numFmtId="0" fontId="6" fillId="0" borderId="15" xfId="0" applyFont="1" applyBorder="1" applyAlignment="1">
      <alignment horizontal="left" vertical="top" wrapText="1"/>
    </xf>
    <xf numFmtId="0" fontId="7" fillId="0" borderId="34" xfId="0" applyFont="1" applyBorder="1" applyAlignment="1">
      <alignment horizontal="center" vertical="center"/>
    </xf>
    <xf numFmtId="0" fontId="6" fillId="0" borderId="44" xfId="0" applyFont="1" applyBorder="1" applyAlignment="1">
      <alignment horizontal="left" vertical="center" wrapText="1"/>
    </xf>
    <xf numFmtId="0" fontId="6" fillId="0" borderId="23" xfId="0" applyFont="1" applyBorder="1" applyAlignment="1">
      <alignment horizontal="left" vertical="center" wrapText="1"/>
    </xf>
    <xf numFmtId="0" fontId="6" fillId="0" borderId="34" xfId="0" applyFont="1" applyBorder="1" applyAlignment="1">
      <alignment horizontal="left" vertical="top" wrapText="1"/>
    </xf>
    <xf numFmtId="0" fontId="6" fillId="0" borderId="41" xfId="0" applyFont="1" applyBorder="1" applyAlignment="1">
      <alignment horizontal="left" vertical="top" wrapText="1"/>
    </xf>
    <xf numFmtId="0" fontId="7" fillId="0" borderId="57" xfId="0" applyFont="1" applyBorder="1" applyAlignment="1">
      <alignment horizontal="center" vertical="top" wrapText="1"/>
    </xf>
    <xf numFmtId="0" fontId="7" fillId="0" borderId="21" xfId="0" applyFont="1" applyBorder="1" applyAlignment="1">
      <alignment horizontal="center" vertical="top" wrapText="1"/>
    </xf>
    <xf numFmtId="3" fontId="7" fillId="13" borderId="13" xfId="0" applyNumberFormat="1" applyFont="1" applyFill="1" applyBorder="1" applyAlignment="1">
      <alignment horizontal="center" vertical="top"/>
    </xf>
    <xf numFmtId="3" fontId="7" fillId="13" borderId="21" xfId="0" applyNumberFormat="1" applyFont="1" applyFill="1" applyBorder="1" applyAlignment="1">
      <alignment horizontal="center" vertical="top"/>
    </xf>
    <xf numFmtId="0" fontId="63" fillId="0" borderId="0" xfId="0" applyFont="1" applyAlignment="1">
      <alignment horizontal="center" vertical="center"/>
    </xf>
    <xf numFmtId="0" fontId="52" fillId="0" borderId="0" xfId="53" applyAlignment="1" applyProtection="1">
      <alignment horizontal="center" vertical="center"/>
      <protection/>
    </xf>
    <xf numFmtId="0" fontId="4" fillId="42" borderId="0" xfId="0" applyFont="1" applyFill="1" applyAlignment="1">
      <alignment horizontal="center" vertical="center" wrapText="1"/>
    </xf>
    <xf numFmtId="0" fontId="4" fillId="42" borderId="0" xfId="0" applyFont="1" applyFill="1" applyAlignment="1">
      <alignment horizontal="center" vertical="center"/>
    </xf>
    <xf numFmtId="0" fontId="7" fillId="0" borderId="13" xfId="0" applyFont="1" applyBorder="1" applyAlignment="1">
      <alignment horizontal="center" vertical="top" wrapText="1"/>
    </xf>
    <xf numFmtId="0" fontId="6" fillId="37" borderId="15" xfId="0" applyFont="1" applyFill="1" applyBorder="1" applyAlignment="1">
      <alignment horizontal="center" vertical="center"/>
    </xf>
    <xf numFmtId="0" fontId="6" fillId="0" borderId="42" xfId="0" applyFont="1" applyBorder="1" applyAlignment="1">
      <alignment horizontal="left" vertical="top" wrapText="1"/>
    </xf>
    <xf numFmtId="0" fontId="6" fillId="0" borderId="64" xfId="0" applyFont="1" applyBorder="1" applyAlignment="1">
      <alignment horizontal="left" vertical="top" wrapText="1"/>
    </xf>
    <xf numFmtId="0" fontId="6" fillId="0" borderId="63" xfId="0" applyFont="1" applyBorder="1" applyAlignment="1">
      <alignment horizontal="left" vertical="top" wrapText="1"/>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37" xfId="0" applyFont="1" applyBorder="1" applyAlignment="1">
      <alignment horizontal="center" vertical="center"/>
    </xf>
    <xf numFmtId="0" fontId="7" fillId="0" borderId="22" xfId="0" applyFont="1" applyBorder="1" applyAlignment="1">
      <alignment horizontal="center" vertical="center" wrapText="1"/>
    </xf>
    <xf numFmtId="0" fontId="1" fillId="0" borderId="14" xfId="0" applyFont="1" applyBorder="1" applyAlignment="1">
      <alignment vertical="center" wrapText="1"/>
    </xf>
    <xf numFmtId="0" fontId="7" fillId="0" borderId="22" xfId="0" applyFont="1" applyBorder="1" applyAlignment="1">
      <alignment vertical="center"/>
    </xf>
    <xf numFmtId="0" fontId="1" fillId="0" borderId="15" xfId="0" applyFont="1" applyBorder="1" applyAlignment="1">
      <alignment/>
    </xf>
    <xf numFmtId="0" fontId="1" fillId="0" borderId="14" xfId="0" applyFont="1" applyBorder="1" applyAlignment="1">
      <alignment/>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34" xfId="0" applyFont="1" applyBorder="1" applyAlignment="1">
      <alignment horizontal="center" vertical="center" wrapText="1"/>
    </xf>
    <xf numFmtId="3" fontId="6" fillId="0" borderId="65" xfId="0" applyNumberFormat="1" applyFont="1" applyBorder="1" applyAlignment="1">
      <alignment horizontal="center" vertical="top" wrapText="1"/>
    </xf>
    <xf numFmtId="3" fontId="6" fillId="0" borderId="12" xfId="0" applyNumberFormat="1" applyFont="1" applyBorder="1" applyAlignment="1">
      <alignment horizontal="center" vertical="top" wrapText="1"/>
    </xf>
    <xf numFmtId="3" fontId="6" fillId="0" borderId="57" xfId="0" applyNumberFormat="1" applyFont="1" applyBorder="1" applyAlignment="1">
      <alignment horizontal="center" vertical="top" wrapText="1"/>
    </xf>
    <xf numFmtId="3" fontId="6" fillId="0" borderId="21" xfId="0" applyNumberFormat="1" applyFont="1" applyBorder="1" applyAlignment="1">
      <alignment horizontal="center" vertical="top" wrapText="1"/>
    </xf>
    <xf numFmtId="0" fontId="7" fillId="0" borderId="38" xfId="0" applyFont="1" applyBorder="1" applyAlignment="1">
      <alignment horizontal="center" vertical="top" wrapText="1"/>
    </xf>
    <xf numFmtId="0" fontId="6" fillId="0" borderId="57" xfId="0" applyFont="1" applyBorder="1" applyAlignment="1">
      <alignment horizontal="center" vertical="top" wrapText="1"/>
    </xf>
    <xf numFmtId="0" fontId="6" fillId="0" borderId="21" xfId="0" applyFont="1" applyBorder="1" applyAlignment="1">
      <alignment horizontal="center" vertical="top" wrapText="1"/>
    </xf>
    <xf numFmtId="0" fontId="6" fillId="0" borderId="38" xfId="0" applyFont="1" applyBorder="1" applyAlignment="1">
      <alignment horizontal="center" vertical="top" wrapText="1"/>
    </xf>
    <xf numFmtId="0" fontId="6" fillId="40" borderId="37" xfId="0" applyFont="1" applyFill="1" applyBorder="1" applyAlignment="1">
      <alignment horizontal="center" vertical="center"/>
    </xf>
    <xf numFmtId="0" fontId="6" fillId="40" borderId="27" xfId="0" applyFont="1" applyFill="1" applyBorder="1" applyAlignment="1">
      <alignment horizontal="center" vertical="center"/>
    </xf>
    <xf numFmtId="3" fontId="9" fillId="40" borderId="35" xfId="0" applyNumberFormat="1" applyFont="1" applyFill="1" applyBorder="1" applyAlignment="1">
      <alignment horizontal="left" wrapText="1"/>
    </xf>
    <xf numFmtId="3" fontId="9" fillId="40" borderId="36" xfId="0" applyNumberFormat="1" applyFont="1" applyFill="1" applyBorder="1" applyAlignment="1">
      <alignment horizontal="left"/>
    </xf>
    <xf numFmtId="3" fontId="9" fillId="40" borderId="52" xfId="0" applyNumberFormat="1" applyFont="1" applyFill="1" applyBorder="1" applyAlignment="1">
      <alignment horizontal="left"/>
    </xf>
    <xf numFmtId="0" fontId="6" fillId="40" borderId="58" xfId="0" applyFont="1" applyFill="1" applyBorder="1" applyAlignment="1">
      <alignment horizontal="center" vertical="center"/>
    </xf>
    <xf numFmtId="0" fontId="6" fillId="40" borderId="66" xfId="0" applyFont="1" applyFill="1" applyBorder="1" applyAlignment="1">
      <alignment horizontal="center" vertical="center"/>
    </xf>
    <xf numFmtId="0" fontId="6" fillId="40" borderId="35" xfId="0" applyFont="1" applyFill="1" applyBorder="1" applyAlignment="1">
      <alignment horizontal="left" vertical="center" wrapText="1"/>
    </xf>
    <xf numFmtId="0" fontId="0" fillId="0" borderId="36" xfId="0" applyBorder="1" applyAlignment="1">
      <alignment/>
    </xf>
    <xf numFmtId="0" fontId="0" fillId="0" borderId="52" xfId="0" applyBorder="1" applyAlignment="1">
      <alignment/>
    </xf>
    <xf numFmtId="0" fontId="9" fillId="0" borderId="22"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6" fillId="40" borderId="22" xfId="0" applyFont="1" applyFill="1" applyBorder="1" applyAlignment="1">
      <alignment horizontal="left" vertical="center" wrapText="1"/>
    </xf>
    <xf numFmtId="0" fontId="6" fillId="40" borderId="15" xfId="0" applyFont="1" applyFill="1" applyBorder="1" applyAlignment="1">
      <alignment horizontal="left" vertical="center" wrapText="1"/>
    </xf>
    <xf numFmtId="0" fontId="6" fillId="40" borderId="14" xfId="0" applyFont="1" applyFill="1" applyBorder="1" applyAlignment="1">
      <alignment horizontal="left" vertical="center" wrapText="1"/>
    </xf>
    <xf numFmtId="0" fontId="6" fillId="0" borderId="22" xfId="0" applyFont="1" applyBorder="1" applyAlignment="1">
      <alignment horizontal="left" vertical="top" wrapText="1"/>
    </xf>
    <xf numFmtId="0" fontId="6" fillId="0" borderId="15" xfId="0" applyFont="1" applyBorder="1" applyAlignment="1">
      <alignment horizontal="left" vertical="top" wrapText="1"/>
    </xf>
    <xf numFmtId="0" fontId="6" fillId="0" borderId="14" xfId="0" applyFont="1" applyBorder="1" applyAlignment="1">
      <alignment horizontal="left" vertical="top" wrapText="1"/>
    </xf>
    <xf numFmtId="0" fontId="6" fillId="40" borderId="13" xfId="0" applyFont="1" applyFill="1" applyBorder="1" applyAlignment="1">
      <alignment horizontal="center" vertical="center"/>
    </xf>
    <xf numFmtId="0" fontId="6" fillId="40" borderId="21" xfId="0" applyFont="1" applyFill="1" applyBorder="1" applyAlignment="1">
      <alignment horizontal="center" vertical="center"/>
    </xf>
    <xf numFmtId="3" fontId="9" fillId="40" borderId="22" xfId="0" applyNumberFormat="1" applyFont="1" applyFill="1" applyBorder="1" applyAlignment="1">
      <alignment horizontal="left" wrapText="1"/>
    </xf>
    <xf numFmtId="3" fontId="9" fillId="40" borderId="15" xfId="0" applyNumberFormat="1" applyFont="1" applyFill="1" applyBorder="1" applyAlignment="1">
      <alignment horizontal="left"/>
    </xf>
    <xf numFmtId="3" fontId="9" fillId="40" borderId="14" xfId="0" applyNumberFormat="1" applyFont="1" applyFill="1" applyBorder="1" applyAlignment="1">
      <alignment horizontal="left"/>
    </xf>
    <xf numFmtId="0" fontId="6" fillId="40" borderId="38" xfId="0" applyFont="1" applyFill="1" applyBorder="1" applyAlignment="1">
      <alignment horizontal="center" vertical="center"/>
    </xf>
    <xf numFmtId="0" fontId="6" fillId="0" borderId="43" xfId="0" applyFont="1" applyBorder="1" applyAlignment="1">
      <alignment horizontal="left" vertical="top" wrapText="1"/>
    </xf>
    <xf numFmtId="0" fontId="6" fillId="0" borderId="40" xfId="0" applyFont="1" applyBorder="1" applyAlignment="1">
      <alignment horizontal="left" vertical="top" wrapText="1"/>
    </xf>
    <xf numFmtId="0" fontId="6" fillId="0" borderId="50" xfId="0" applyFont="1" applyBorder="1" applyAlignment="1">
      <alignment horizontal="left" vertical="top" wrapText="1"/>
    </xf>
    <xf numFmtId="0" fontId="3" fillId="0" borderId="57" xfId="0" applyFont="1" applyBorder="1" applyAlignment="1">
      <alignment horizontal="center" vertical="center"/>
    </xf>
    <xf numFmtId="0" fontId="3" fillId="0" borderId="43" xfId="0" applyFont="1" applyBorder="1" applyAlignment="1">
      <alignment horizontal="center" vertical="center"/>
    </xf>
    <xf numFmtId="0" fontId="6" fillId="0" borderId="48" xfId="0" applyFont="1" applyBorder="1" applyAlignment="1">
      <alignment horizontal="left" vertical="top" wrapText="1"/>
    </xf>
    <xf numFmtId="0" fontId="6" fillId="0" borderId="0" xfId="0" applyFont="1" applyBorder="1" applyAlignment="1">
      <alignment horizontal="left" vertical="top" wrapText="1"/>
    </xf>
    <xf numFmtId="0" fontId="6" fillId="0" borderId="11" xfId="0" applyFont="1" applyBorder="1" applyAlignment="1">
      <alignment horizontal="left" vertical="top" wrapText="1"/>
    </xf>
    <xf numFmtId="0" fontId="3" fillId="0" borderId="38" xfId="0" applyFont="1" applyBorder="1" applyAlignment="1">
      <alignment horizontal="center" vertical="center"/>
    </xf>
    <xf numFmtId="0" fontId="6" fillId="0" borderId="44" xfId="0" applyFont="1" applyBorder="1" applyAlignment="1">
      <alignment horizontal="left" vertical="top" wrapText="1"/>
    </xf>
    <xf numFmtId="0" fontId="6" fillId="0" borderId="23" xfId="0" applyFont="1" applyBorder="1" applyAlignment="1">
      <alignment horizontal="left" vertical="top" wrapText="1"/>
    </xf>
    <xf numFmtId="0" fontId="6" fillId="0" borderId="12" xfId="0" applyFont="1" applyBorder="1" applyAlignment="1">
      <alignment horizontal="left" vertical="top" wrapText="1"/>
    </xf>
    <xf numFmtId="0" fontId="3" fillId="0" borderId="47" xfId="0" applyFont="1" applyBorder="1" applyAlignment="1">
      <alignment horizontal="center" vertical="center"/>
    </xf>
    <xf numFmtId="0" fontId="6" fillId="40" borderId="45" xfId="0" applyFont="1" applyFill="1" applyBorder="1" applyAlignment="1">
      <alignment horizontal="left" vertical="center" wrapText="1"/>
    </xf>
    <xf numFmtId="0" fontId="0" fillId="0" borderId="34" xfId="0" applyBorder="1" applyAlignment="1">
      <alignment/>
    </xf>
    <xf numFmtId="0" fontId="6" fillId="40" borderId="28" xfId="0" applyFont="1" applyFill="1" applyBorder="1" applyAlignment="1">
      <alignment horizontal="center" vertical="center"/>
    </xf>
    <xf numFmtId="0" fontId="9" fillId="40" borderId="22" xfId="0" applyFont="1" applyFill="1" applyBorder="1" applyAlignment="1">
      <alignment horizontal="left" vertical="center" wrapText="1"/>
    </xf>
    <xf numFmtId="0" fontId="9" fillId="40" borderId="15" xfId="0" applyFont="1" applyFill="1" applyBorder="1" applyAlignment="1">
      <alignment horizontal="left" vertical="center"/>
    </xf>
    <xf numFmtId="0" fontId="9" fillId="40" borderId="14" xfId="0" applyFont="1" applyFill="1" applyBorder="1" applyAlignment="1">
      <alignment horizontal="left" vertical="center"/>
    </xf>
    <xf numFmtId="3" fontId="9" fillId="40" borderId="41" xfId="0" applyNumberFormat="1" applyFont="1" applyFill="1" applyBorder="1" applyAlignment="1">
      <alignment horizontal="left" wrapText="1"/>
    </xf>
    <xf numFmtId="3" fontId="4" fillId="40" borderId="67" xfId="0" applyNumberFormat="1" applyFont="1" applyFill="1" applyBorder="1" applyAlignment="1">
      <alignment horizontal="left"/>
    </xf>
    <xf numFmtId="3" fontId="4" fillId="40" borderId="45" xfId="0" applyNumberFormat="1" applyFont="1" applyFill="1" applyBorder="1" applyAlignment="1">
      <alignment horizontal="left"/>
    </xf>
    <xf numFmtId="0" fontId="3" fillId="40" borderId="13" xfId="0" applyFont="1" applyFill="1" applyBorder="1" applyAlignment="1">
      <alignment horizontal="center" vertical="center"/>
    </xf>
    <xf numFmtId="0" fontId="3" fillId="40" borderId="21" xfId="0" applyFont="1" applyFill="1" applyBorder="1" applyAlignment="1">
      <alignment horizontal="center" vertical="center"/>
    </xf>
    <xf numFmtId="0" fontId="7" fillId="0" borderId="43" xfId="0" applyFont="1" applyBorder="1" applyAlignment="1">
      <alignment horizontal="center" vertical="top" wrapText="1"/>
    </xf>
    <xf numFmtId="0" fontId="7" fillId="0" borderId="44" xfId="0" applyFont="1" applyBorder="1" applyAlignment="1">
      <alignment horizontal="center" vertical="top" wrapText="1"/>
    </xf>
    <xf numFmtId="0" fontId="9" fillId="0" borderId="42" xfId="0" applyFont="1" applyBorder="1" applyAlignment="1">
      <alignment horizontal="left" vertical="top" wrapText="1"/>
    </xf>
    <xf numFmtId="0" fontId="9" fillId="0" borderId="64" xfId="0" applyFont="1" applyBorder="1" applyAlignment="1">
      <alignment horizontal="left" vertical="top" wrapText="1"/>
    </xf>
    <xf numFmtId="0" fontId="9" fillId="0" borderId="63" xfId="0" applyFont="1" applyBorder="1" applyAlignment="1">
      <alignment horizontal="left" vertical="top" wrapText="1"/>
    </xf>
    <xf numFmtId="0" fontId="60" fillId="0" borderId="0" xfId="0" applyFont="1" applyAlignment="1">
      <alignment horizontal="center" vertical="center"/>
    </xf>
    <xf numFmtId="0" fontId="7" fillId="0" borderId="13" xfId="0" applyFont="1" applyBorder="1" applyAlignment="1">
      <alignment horizontal="center" vertical="top"/>
    </xf>
    <xf numFmtId="0" fontId="7" fillId="0" borderId="21" xfId="0" applyFont="1" applyBorder="1" applyAlignment="1">
      <alignment horizontal="center" vertical="top"/>
    </xf>
    <xf numFmtId="0" fontId="9" fillId="40" borderId="43" xfId="0" applyFont="1" applyFill="1" applyBorder="1" applyAlignment="1">
      <alignment horizontal="left" vertical="top" wrapText="1"/>
    </xf>
    <xf numFmtId="0" fontId="9" fillId="40" borderId="40" xfId="0" applyFont="1" applyFill="1" applyBorder="1" applyAlignment="1">
      <alignment horizontal="left" vertical="top"/>
    </xf>
    <xf numFmtId="0" fontId="9" fillId="40" borderId="50" xfId="0" applyFont="1" applyFill="1" applyBorder="1" applyAlignment="1">
      <alignment horizontal="left" vertical="top"/>
    </xf>
    <xf numFmtId="0" fontId="9" fillId="40" borderId="43" xfId="0" applyFont="1" applyFill="1" applyBorder="1" applyAlignment="1">
      <alignment horizontal="left" vertical="center" wrapText="1"/>
    </xf>
    <xf numFmtId="0" fontId="9" fillId="40" borderId="40" xfId="0" applyFont="1" applyFill="1" applyBorder="1" applyAlignment="1">
      <alignment horizontal="left" vertical="center"/>
    </xf>
    <xf numFmtId="0" fontId="9" fillId="40" borderId="50" xfId="0" applyFont="1" applyFill="1" applyBorder="1" applyAlignment="1">
      <alignment horizontal="left" vertical="center"/>
    </xf>
    <xf numFmtId="0" fontId="13" fillId="37" borderId="22" xfId="0" applyFont="1" applyFill="1" applyBorder="1" applyAlignment="1">
      <alignment horizontal="center" vertical="center"/>
    </xf>
    <xf numFmtId="0" fontId="14" fillId="37" borderId="15" xfId="0" applyFont="1" applyFill="1" applyBorder="1" applyAlignment="1">
      <alignment horizontal="center" vertical="center"/>
    </xf>
    <xf numFmtId="3" fontId="9" fillId="40" borderId="41" xfId="0" applyNumberFormat="1" applyFont="1" applyFill="1" applyBorder="1" applyAlignment="1">
      <alignment horizontal="left" vertical="top" wrapText="1"/>
    </xf>
    <xf numFmtId="3" fontId="4" fillId="40" borderId="67" xfId="0" applyNumberFormat="1" applyFont="1" applyFill="1" applyBorder="1" applyAlignment="1">
      <alignment horizontal="left" vertical="top"/>
    </xf>
    <xf numFmtId="3" fontId="4" fillId="40" borderId="45" xfId="0" applyNumberFormat="1" applyFont="1" applyFill="1" applyBorder="1" applyAlignment="1">
      <alignment horizontal="left" vertical="top"/>
    </xf>
    <xf numFmtId="3" fontId="9" fillId="40" borderId="68" xfId="0" applyNumberFormat="1" applyFont="1" applyFill="1" applyBorder="1" applyAlignment="1">
      <alignment horizontal="left" wrapText="1"/>
    </xf>
    <xf numFmtId="3" fontId="9" fillId="40" borderId="64" xfId="0" applyNumberFormat="1" applyFont="1" applyFill="1" applyBorder="1" applyAlignment="1">
      <alignment horizontal="left"/>
    </xf>
    <xf numFmtId="3" fontId="9" fillId="40" borderId="63" xfId="0" applyNumberFormat="1" applyFont="1" applyFill="1" applyBorder="1" applyAlignment="1">
      <alignment horizontal="left"/>
    </xf>
    <xf numFmtId="0" fontId="6" fillId="40" borderId="26" xfId="0" applyFont="1" applyFill="1" applyBorder="1" applyAlignment="1">
      <alignment horizontal="center" vertical="center"/>
    </xf>
    <xf numFmtId="0" fontId="3" fillId="0" borderId="34" xfId="0" applyFont="1" applyBorder="1" applyAlignment="1">
      <alignment horizontal="center" vertical="center"/>
    </xf>
    <xf numFmtId="0" fontId="7" fillId="0" borderId="46" xfId="0" applyFont="1" applyBorder="1" applyAlignment="1">
      <alignment horizontal="center" vertical="center"/>
    </xf>
    <xf numFmtId="0" fontId="7" fillId="0" borderId="49" xfId="0" applyFont="1" applyBorder="1" applyAlignment="1">
      <alignment horizontal="center" vertical="center"/>
    </xf>
    <xf numFmtId="0" fontId="7" fillId="0" borderId="24" xfId="0" applyFont="1" applyBorder="1" applyAlignment="1">
      <alignment horizontal="center" vertical="center"/>
    </xf>
    <xf numFmtId="0" fontId="3" fillId="40" borderId="13" xfId="0" applyFont="1" applyFill="1" applyBorder="1" applyAlignment="1">
      <alignment horizontal="center" vertical="center"/>
    </xf>
    <xf numFmtId="0" fontId="3" fillId="40" borderId="21" xfId="0" applyFont="1" applyFill="1" applyBorder="1" applyAlignment="1">
      <alignment horizontal="center" vertical="center"/>
    </xf>
    <xf numFmtId="0" fontId="9" fillId="0" borderId="48" xfId="0" applyFont="1" applyBorder="1" applyAlignment="1">
      <alignment horizontal="left" vertical="top" wrapText="1"/>
    </xf>
    <xf numFmtId="0" fontId="9" fillId="0" borderId="0" xfId="0" applyFont="1" applyBorder="1" applyAlignment="1">
      <alignment horizontal="left" vertical="top" wrapText="1"/>
    </xf>
    <xf numFmtId="0" fontId="9" fillId="0" borderId="11" xfId="0" applyFont="1" applyBorder="1" applyAlignment="1">
      <alignment horizontal="left" vertical="top" wrapText="1"/>
    </xf>
    <xf numFmtId="0" fontId="6" fillId="40" borderId="41" xfId="0" applyFont="1" applyFill="1" applyBorder="1" applyAlignment="1">
      <alignment horizontal="left" vertical="center" wrapText="1"/>
    </xf>
    <xf numFmtId="0" fontId="6" fillId="40" borderId="67" xfId="0" applyFont="1" applyFill="1" applyBorder="1" applyAlignment="1">
      <alignment horizontal="left" vertical="center" wrapText="1"/>
    </xf>
    <xf numFmtId="0" fontId="6" fillId="40" borderId="28" xfId="0" applyFont="1" applyFill="1" applyBorder="1" applyAlignment="1">
      <alignment horizontal="left" vertical="center" wrapText="1"/>
    </xf>
    <xf numFmtId="0" fontId="9" fillId="40" borderId="44" xfId="0" applyFont="1" applyFill="1" applyBorder="1" applyAlignment="1">
      <alignment horizontal="left" vertical="center" wrapText="1"/>
    </xf>
    <xf numFmtId="0" fontId="9" fillId="40" borderId="23" xfId="0" applyFont="1" applyFill="1" applyBorder="1" applyAlignment="1">
      <alignment horizontal="left" vertical="center"/>
    </xf>
    <xf numFmtId="0" fontId="9" fillId="40" borderId="12" xfId="0" applyFont="1" applyFill="1" applyBorder="1" applyAlignment="1">
      <alignment horizontal="left" vertical="center"/>
    </xf>
    <xf numFmtId="0" fontId="3" fillId="0" borderId="48" xfId="0" applyFont="1" applyBorder="1" applyAlignment="1">
      <alignment horizontal="center" vertical="center"/>
    </xf>
    <xf numFmtId="0" fontId="3" fillId="0" borderId="66" xfId="0" applyFont="1" applyBorder="1" applyAlignment="1">
      <alignment horizontal="center" vertical="center"/>
    </xf>
    <xf numFmtId="0" fontId="11" fillId="0" borderId="66" xfId="0" applyFont="1" applyBorder="1" applyAlignment="1">
      <alignment horizontal="center" vertical="center"/>
    </xf>
    <xf numFmtId="0" fontId="11" fillId="0" borderId="58" xfId="0" applyFont="1" applyBorder="1" applyAlignment="1">
      <alignment horizontal="center" vertical="center"/>
    </xf>
    <xf numFmtId="0" fontId="3" fillId="0" borderId="37" xfId="0" applyFont="1" applyBorder="1" applyAlignment="1">
      <alignment horizontal="center" vertical="center"/>
    </xf>
    <xf numFmtId="0" fontId="3" fillId="0" borderId="28"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entarzakulturu.org.rs%20e-mail;centarzakulturu@open.telekom.r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entarzakulturu.org.rs%20e-mail;centarzakulturu@open.telekom.rs/"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H102"/>
  <sheetViews>
    <sheetView zoomScale="67" zoomScaleNormal="67" zoomScalePageLayoutView="0" workbookViewId="0" topLeftCell="A1">
      <selection activeCell="Q27" sqref="Q27"/>
    </sheetView>
  </sheetViews>
  <sheetFormatPr defaultColWidth="9.140625" defaultRowHeight="12.75"/>
  <cols>
    <col min="1" max="1" width="7.00390625" style="15" customWidth="1"/>
    <col min="2" max="2" width="36.421875" style="1" customWidth="1"/>
    <col min="3" max="3" width="18.28125" style="1" customWidth="1"/>
    <col min="4" max="4" width="18.57421875" style="1" customWidth="1"/>
    <col min="5" max="5" width="19.7109375" style="15" customWidth="1"/>
    <col min="6" max="6" width="17.140625" style="15" customWidth="1"/>
    <col min="7" max="7" width="16.28125" style="15" customWidth="1"/>
    <col min="8" max="8" width="15.57421875" style="1" customWidth="1"/>
    <col min="9" max="9" width="16.00390625" style="1" customWidth="1"/>
    <col min="10" max="10" width="16.7109375" style="1" customWidth="1"/>
    <col min="11" max="11" width="0.2890625" style="1" customWidth="1"/>
    <col min="12" max="12" width="9.140625" style="1" customWidth="1"/>
    <col min="13" max="13" width="6.421875" style="1" customWidth="1"/>
    <col min="14" max="14" width="12.00390625" style="1" customWidth="1"/>
    <col min="15" max="15" width="10.57421875" style="1" customWidth="1"/>
    <col min="16" max="16" width="10.28125" style="1" customWidth="1"/>
    <col min="17" max="17" width="9.140625" style="19" customWidth="1"/>
  </cols>
  <sheetData>
    <row r="1" ht="15.75">
      <c r="A1" s="22"/>
    </row>
    <row r="2" ht="15.75">
      <c r="A2" s="22"/>
    </row>
    <row r="3" ht="10.5" customHeight="1">
      <c r="A3" s="22"/>
    </row>
    <row r="4" spans="1:11" ht="21.75" customHeight="1">
      <c r="A4" s="512" t="s">
        <v>110</v>
      </c>
      <c r="B4" s="512"/>
      <c r="C4" s="512"/>
      <c r="D4" s="512"/>
      <c r="E4" s="512"/>
      <c r="F4" s="512"/>
      <c r="G4" s="512"/>
      <c r="H4" s="512"/>
      <c r="I4" s="512"/>
      <c r="J4" s="512"/>
      <c r="K4" s="512"/>
    </row>
    <row r="5" spans="1:2" ht="20.25">
      <c r="A5" s="22"/>
      <c r="B5" s="7"/>
    </row>
    <row r="6" spans="1:5" ht="20.25">
      <c r="A6" s="22"/>
      <c r="B6" s="7"/>
      <c r="E6" s="38"/>
    </row>
    <row r="7" spans="1:2" ht="20.25">
      <c r="A7" s="22"/>
      <c r="B7" s="7"/>
    </row>
    <row r="8" spans="1:2" ht="20.25">
      <c r="A8" s="22"/>
      <c r="B8" s="7"/>
    </row>
    <row r="9" spans="1:10" ht="24" customHeight="1">
      <c r="A9" s="541"/>
      <c r="B9" s="541"/>
      <c r="C9" s="541"/>
      <c r="D9" s="541"/>
      <c r="E9" s="541"/>
      <c r="F9" s="541"/>
      <c r="G9" s="541"/>
      <c r="H9" s="541"/>
      <c r="I9" s="541"/>
      <c r="J9" s="541"/>
    </row>
    <row r="10" spans="1:10" ht="30" customHeight="1">
      <c r="A10" s="542" t="s">
        <v>3</v>
      </c>
      <c r="B10" s="542"/>
      <c r="C10" s="542"/>
      <c r="D10" s="542"/>
      <c r="E10" s="542"/>
      <c r="F10" s="542"/>
      <c r="G10" s="542"/>
      <c r="H10" s="542"/>
      <c r="I10" s="542"/>
      <c r="J10" s="542"/>
    </row>
    <row r="11" spans="1:10" ht="24.75" customHeight="1">
      <c r="A11" s="542" t="s">
        <v>4</v>
      </c>
      <c r="B11" s="542"/>
      <c r="C11" s="542"/>
      <c r="D11" s="542"/>
      <c r="E11" s="542"/>
      <c r="F11" s="542"/>
      <c r="G11" s="542"/>
      <c r="H11" s="542"/>
      <c r="I11" s="542"/>
      <c r="J11" s="542"/>
    </row>
    <row r="12" spans="1:10" ht="18.75" customHeight="1">
      <c r="A12" s="97"/>
      <c r="B12" s="97"/>
      <c r="C12" s="97"/>
      <c r="D12" s="97"/>
      <c r="E12" s="97"/>
      <c r="F12" s="97"/>
      <c r="G12" s="97"/>
      <c r="H12" s="97"/>
      <c r="I12" s="97"/>
      <c r="J12" s="97"/>
    </row>
    <row r="13" spans="1:10" ht="24" customHeight="1">
      <c r="A13" s="533" t="s">
        <v>111</v>
      </c>
      <c r="B13" s="533"/>
      <c r="C13" s="533"/>
      <c r="D13" s="533"/>
      <c r="E13" s="533"/>
      <c r="F13" s="533"/>
      <c r="G13" s="533"/>
      <c r="H13" s="533"/>
      <c r="I13" s="533"/>
      <c r="J13" s="533"/>
    </row>
    <row r="14" spans="1:10" ht="20.25" customHeight="1">
      <c r="A14" s="533" t="s">
        <v>112</v>
      </c>
      <c r="B14" s="533"/>
      <c r="C14" s="533"/>
      <c r="D14" s="533"/>
      <c r="E14" s="533"/>
      <c r="F14" s="533"/>
      <c r="G14" s="533"/>
      <c r="H14" s="533"/>
      <c r="I14" s="533"/>
      <c r="J14" s="533"/>
    </row>
    <row r="15" spans="1:16" ht="20.25" customHeight="1">
      <c r="A15" s="533" t="s">
        <v>113</v>
      </c>
      <c r="B15" s="533"/>
      <c r="C15" s="533"/>
      <c r="D15" s="533"/>
      <c r="E15" s="533"/>
      <c r="F15" s="533"/>
      <c r="G15" s="533"/>
      <c r="H15" s="533"/>
      <c r="I15" s="533"/>
      <c r="J15" s="533"/>
      <c r="M15" s="8"/>
      <c r="P15"/>
    </row>
    <row r="16" spans="1:10" ht="22.5" customHeight="1">
      <c r="A16" s="533" t="s">
        <v>114</v>
      </c>
      <c r="B16" s="533"/>
      <c r="C16" s="533"/>
      <c r="D16" s="533"/>
      <c r="E16" s="533"/>
      <c r="F16" s="533"/>
      <c r="G16" s="533"/>
      <c r="H16" s="533"/>
      <c r="I16" s="533"/>
      <c r="J16" s="533"/>
    </row>
    <row r="17" spans="1:13" ht="18" customHeight="1">
      <c r="A17" s="533" t="s">
        <v>5</v>
      </c>
      <c r="B17" s="533"/>
      <c r="C17" s="533"/>
      <c r="D17" s="533"/>
      <c r="E17" s="533"/>
      <c r="F17" s="533"/>
      <c r="G17" s="533"/>
      <c r="H17" s="533"/>
      <c r="I17" s="533"/>
      <c r="J17" s="533"/>
      <c r="M17" s="6"/>
    </row>
    <row r="18" spans="1:13" ht="13.5" customHeight="1" thickBot="1">
      <c r="A18" s="534"/>
      <c r="B18" s="534"/>
      <c r="C18" s="534"/>
      <c r="D18" s="534"/>
      <c r="E18" s="534"/>
      <c r="F18" s="534"/>
      <c r="G18" s="534"/>
      <c r="H18" s="534"/>
      <c r="I18" s="534"/>
      <c r="J18" s="534"/>
      <c r="M18" s="6"/>
    </row>
    <row r="19" spans="1:13" ht="0.75" customHeight="1" hidden="1" thickBot="1">
      <c r="A19" s="516"/>
      <c r="B19" s="516"/>
      <c r="C19" s="516"/>
      <c r="D19" s="516"/>
      <c r="E19" s="516"/>
      <c r="F19" s="516"/>
      <c r="G19" s="516"/>
      <c r="H19" s="516"/>
      <c r="I19" s="516"/>
      <c r="J19" s="516"/>
      <c r="M19" s="6"/>
    </row>
    <row r="20" spans="1:13" ht="16.5" customHeight="1" hidden="1">
      <c r="A20" s="516"/>
      <c r="B20" s="516"/>
      <c r="C20" s="516"/>
      <c r="D20" s="516"/>
      <c r="E20" s="516"/>
      <c r="F20" s="516"/>
      <c r="G20" s="516"/>
      <c r="H20" s="516"/>
      <c r="I20" s="516"/>
      <c r="J20" s="516"/>
      <c r="M20" s="6"/>
    </row>
    <row r="21" spans="1:13" ht="21.75" customHeight="1" hidden="1" thickBot="1">
      <c r="A21" s="519"/>
      <c r="B21" s="519"/>
      <c r="C21" s="519"/>
      <c r="D21" s="519"/>
      <c r="E21" s="519"/>
      <c r="F21" s="519"/>
      <c r="G21" s="519"/>
      <c r="H21" s="519"/>
      <c r="I21" s="519"/>
      <c r="J21" s="519"/>
      <c r="M21" s="6"/>
    </row>
    <row r="22" spans="1:13" ht="31.5" customHeight="1" thickBot="1">
      <c r="A22" s="513" t="s">
        <v>109</v>
      </c>
      <c r="B22" s="514"/>
      <c r="C22" s="514"/>
      <c r="D22" s="514"/>
      <c r="E22" s="514"/>
      <c r="F22" s="514"/>
      <c r="G22" s="514"/>
      <c r="H22" s="514"/>
      <c r="I22" s="514"/>
      <c r="J22" s="515"/>
      <c r="K22" s="6"/>
      <c r="L22" s="6"/>
      <c r="M22" s="6"/>
    </row>
    <row r="23" spans="1:60" s="29" customFormat="1" ht="63.75" customHeight="1" thickBot="1">
      <c r="A23" s="517" t="s">
        <v>60</v>
      </c>
      <c r="B23" s="517" t="s">
        <v>61</v>
      </c>
      <c r="C23" s="517" t="s">
        <v>62</v>
      </c>
      <c r="D23" s="536" t="s">
        <v>86</v>
      </c>
      <c r="E23" s="537"/>
      <c r="F23" s="517" t="s">
        <v>65</v>
      </c>
      <c r="G23" s="538" t="s">
        <v>87</v>
      </c>
      <c r="H23" s="539"/>
      <c r="I23" s="540"/>
      <c r="J23" s="522" t="s">
        <v>69</v>
      </c>
      <c r="K23" s="31"/>
      <c r="L23" s="31"/>
      <c r="M23" s="31"/>
      <c r="N23" s="30"/>
      <c r="O23" s="30"/>
      <c r="P23" s="30"/>
      <c r="Q23" s="32"/>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row>
    <row r="24" spans="1:13" ht="32.25" thickBot="1">
      <c r="A24" s="518"/>
      <c r="B24" s="518"/>
      <c r="C24" s="518"/>
      <c r="D24" s="66" t="s">
        <v>63</v>
      </c>
      <c r="E24" s="67" t="s">
        <v>64</v>
      </c>
      <c r="F24" s="518"/>
      <c r="G24" s="68" t="s">
        <v>66</v>
      </c>
      <c r="H24" s="69" t="s">
        <v>67</v>
      </c>
      <c r="I24" s="70" t="s">
        <v>68</v>
      </c>
      <c r="J24" s="523"/>
      <c r="K24" s="6"/>
      <c r="L24" s="6"/>
      <c r="M24" s="6"/>
    </row>
    <row r="25" spans="1:13" ht="16.5" thickBot="1">
      <c r="A25" s="60"/>
      <c r="B25" s="71" t="s">
        <v>70</v>
      </c>
      <c r="C25" s="58"/>
      <c r="D25" s="58"/>
      <c r="E25" s="59"/>
      <c r="F25" s="60"/>
      <c r="G25" s="60"/>
      <c r="H25" s="58"/>
      <c r="I25" s="58"/>
      <c r="J25" s="58"/>
      <c r="K25" s="6"/>
      <c r="L25" s="6"/>
      <c r="M25" s="6"/>
    </row>
    <row r="26" spans="1:13" ht="16.5" thickBot="1">
      <c r="A26" s="56"/>
      <c r="B26" s="53" t="s">
        <v>0</v>
      </c>
      <c r="C26" s="54"/>
      <c r="D26" s="54"/>
      <c r="E26" s="55"/>
      <c r="F26" s="56"/>
      <c r="G26" s="56"/>
      <c r="H26" s="54"/>
      <c r="I26" s="54"/>
      <c r="J26" s="54"/>
      <c r="K26" s="6"/>
      <c r="L26" s="6"/>
      <c r="M26" s="6"/>
    </row>
    <row r="27" spans="1:13" ht="98.25" customHeight="1" thickBot="1">
      <c r="A27" s="522" t="s">
        <v>73</v>
      </c>
      <c r="B27" s="49" t="s">
        <v>9</v>
      </c>
      <c r="C27" s="34">
        <v>116667</v>
      </c>
      <c r="D27" s="34">
        <v>116667</v>
      </c>
      <c r="E27" s="16" t="s">
        <v>18</v>
      </c>
      <c r="F27" s="20" t="s">
        <v>58</v>
      </c>
      <c r="G27" s="13" t="s">
        <v>56</v>
      </c>
      <c r="H27" s="4"/>
      <c r="I27" s="20" t="s">
        <v>57</v>
      </c>
      <c r="J27" s="42"/>
      <c r="K27" s="6"/>
      <c r="L27" s="6"/>
      <c r="M27" s="6"/>
    </row>
    <row r="28" spans="1:13" ht="51.75" thickBot="1">
      <c r="A28" s="523"/>
      <c r="B28" s="41" t="s">
        <v>71</v>
      </c>
      <c r="C28" s="509" t="s">
        <v>89</v>
      </c>
      <c r="D28" s="510"/>
      <c r="E28" s="510"/>
      <c r="F28" s="510"/>
      <c r="G28" s="510"/>
      <c r="H28" s="510"/>
      <c r="I28" s="510"/>
      <c r="J28" s="511"/>
      <c r="K28" s="6"/>
      <c r="L28" s="6"/>
      <c r="M28" s="6"/>
    </row>
    <row r="29" spans="1:13" ht="65.25" thickBot="1">
      <c r="A29" s="522" t="s">
        <v>72</v>
      </c>
      <c r="B29" s="52" t="s">
        <v>10</v>
      </c>
      <c r="C29" s="34">
        <v>116667</v>
      </c>
      <c r="D29" s="34">
        <v>116667</v>
      </c>
      <c r="E29" s="35" t="s">
        <v>19</v>
      </c>
      <c r="F29" s="39" t="s">
        <v>58</v>
      </c>
      <c r="G29" s="37" t="s">
        <v>56</v>
      </c>
      <c r="H29" s="43"/>
      <c r="I29" s="36" t="s">
        <v>57</v>
      </c>
      <c r="J29" s="43"/>
      <c r="K29" s="6"/>
      <c r="L29" s="6"/>
      <c r="M29" s="6"/>
    </row>
    <row r="30" spans="1:60" s="40" customFormat="1" ht="51.75" thickBot="1">
      <c r="A30" s="523"/>
      <c r="B30" s="44" t="s">
        <v>71</v>
      </c>
      <c r="C30" s="509" t="s">
        <v>90</v>
      </c>
      <c r="D30" s="510"/>
      <c r="E30" s="510"/>
      <c r="F30" s="510"/>
      <c r="G30" s="510"/>
      <c r="H30" s="510"/>
      <c r="I30" s="510"/>
      <c r="J30" s="511"/>
      <c r="K30" s="30"/>
      <c r="L30" s="30"/>
      <c r="M30" s="30"/>
      <c r="N30" s="30"/>
      <c r="O30" s="30"/>
      <c r="P30" s="30"/>
      <c r="Q30" s="32"/>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row>
    <row r="31" spans="1:17" s="33" customFormat="1" ht="71.25" customHeight="1" thickBot="1">
      <c r="A31" s="524" t="s">
        <v>74</v>
      </c>
      <c r="B31" s="49" t="s">
        <v>11</v>
      </c>
      <c r="C31" s="34">
        <v>41667</v>
      </c>
      <c r="D31" s="34">
        <v>41667</v>
      </c>
      <c r="E31" s="35" t="s">
        <v>19</v>
      </c>
      <c r="F31" s="39" t="s">
        <v>58</v>
      </c>
      <c r="G31" s="37" t="s">
        <v>56</v>
      </c>
      <c r="H31" s="43"/>
      <c r="I31" s="36" t="s">
        <v>57</v>
      </c>
      <c r="J31" s="20" t="s">
        <v>38</v>
      </c>
      <c r="M31" s="30"/>
      <c r="N31" s="30"/>
      <c r="O31" s="30"/>
      <c r="P31" s="30"/>
      <c r="Q31" s="32"/>
    </row>
    <row r="32" spans="1:17" s="33" customFormat="1" ht="52.5" customHeight="1" thickBot="1">
      <c r="A32" s="525"/>
      <c r="B32" s="45" t="s">
        <v>71</v>
      </c>
      <c r="C32" s="509" t="s">
        <v>90</v>
      </c>
      <c r="D32" s="510"/>
      <c r="E32" s="510"/>
      <c r="F32" s="510"/>
      <c r="G32" s="510"/>
      <c r="H32" s="510"/>
      <c r="I32" s="510"/>
      <c r="J32" s="511"/>
      <c r="K32" s="30"/>
      <c r="L32" s="30"/>
      <c r="M32" s="30"/>
      <c r="N32" s="30"/>
      <c r="O32" s="30"/>
      <c r="P32" s="30"/>
      <c r="Q32" s="32"/>
    </row>
    <row r="33" spans="1:17" s="33" customFormat="1" ht="65.25" thickBot="1">
      <c r="A33" s="524" t="s">
        <v>75</v>
      </c>
      <c r="B33" s="46" t="s">
        <v>12</v>
      </c>
      <c r="C33" s="14">
        <v>66667</v>
      </c>
      <c r="D33" s="14">
        <v>66667</v>
      </c>
      <c r="E33" s="16" t="s">
        <v>20</v>
      </c>
      <c r="F33" s="5" t="s">
        <v>58</v>
      </c>
      <c r="G33" s="13" t="s">
        <v>56</v>
      </c>
      <c r="H33" s="42"/>
      <c r="I33" s="20" t="s">
        <v>57</v>
      </c>
      <c r="J33" s="20" t="s">
        <v>37</v>
      </c>
      <c r="K33" s="30"/>
      <c r="L33" s="30"/>
      <c r="M33" s="30"/>
      <c r="N33" s="30"/>
      <c r="O33" s="30"/>
      <c r="P33" s="30"/>
      <c r="Q33" s="32"/>
    </row>
    <row r="34" spans="1:17" s="33" customFormat="1" ht="77.25" customHeight="1" thickBot="1">
      <c r="A34" s="525"/>
      <c r="B34" s="48" t="s">
        <v>71</v>
      </c>
      <c r="C34" s="509" t="s">
        <v>91</v>
      </c>
      <c r="D34" s="510"/>
      <c r="E34" s="510"/>
      <c r="F34" s="510"/>
      <c r="G34" s="510"/>
      <c r="H34" s="510"/>
      <c r="I34" s="510"/>
      <c r="J34" s="511"/>
      <c r="K34" s="30"/>
      <c r="L34" s="30"/>
      <c r="M34" s="30"/>
      <c r="N34" s="30"/>
      <c r="O34" s="30"/>
      <c r="P34" s="30"/>
      <c r="Q34" s="32"/>
    </row>
    <row r="35" spans="1:17" s="33" customFormat="1" ht="65.25" thickBot="1">
      <c r="A35" s="524" t="s">
        <v>76</v>
      </c>
      <c r="B35" s="50" t="s">
        <v>13</v>
      </c>
      <c r="C35" s="14">
        <v>168333</v>
      </c>
      <c r="D35" s="14">
        <v>168333</v>
      </c>
      <c r="E35" s="16" t="s">
        <v>21</v>
      </c>
      <c r="F35" s="5" t="s">
        <v>58</v>
      </c>
      <c r="G35" s="13" t="s">
        <v>56</v>
      </c>
      <c r="H35" s="42"/>
      <c r="I35" s="20" t="s">
        <v>57</v>
      </c>
      <c r="J35" s="20" t="s">
        <v>37</v>
      </c>
      <c r="K35" s="30"/>
      <c r="L35" s="30"/>
      <c r="M35" s="30"/>
      <c r="N35" s="30"/>
      <c r="O35" s="30"/>
      <c r="P35" s="30"/>
      <c r="Q35" s="32"/>
    </row>
    <row r="36" spans="1:17" s="33" customFormat="1" ht="64.5" customHeight="1" thickBot="1">
      <c r="A36" s="525"/>
      <c r="B36" s="47" t="s">
        <v>71</v>
      </c>
      <c r="C36" s="509" t="s">
        <v>92</v>
      </c>
      <c r="D36" s="510"/>
      <c r="E36" s="510"/>
      <c r="F36" s="510"/>
      <c r="G36" s="510"/>
      <c r="H36" s="510"/>
      <c r="I36" s="510"/>
      <c r="J36" s="511"/>
      <c r="K36" s="30"/>
      <c r="L36" s="30"/>
      <c r="M36" s="30"/>
      <c r="N36" s="30"/>
      <c r="O36" s="30"/>
      <c r="P36" s="30"/>
      <c r="Q36" s="32"/>
    </row>
    <row r="37" spans="1:17" s="33" customFormat="1" ht="65.25" thickBot="1">
      <c r="A37" s="524" t="s">
        <v>77</v>
      </c>
      <c r="B37" s="52" t="s">
        <v>14</v>
      </c>
      <c r="C37" s="14">
        <v>541667</v>
      </c>
      <c r="D37" s="14">
        <v>541667</v>
      </c>
      <c r="E37" s="16" t="s">
        <v>21</v>
      </c>
      <c r="F37" s="5" t="s">
        <v>58</v>
      </c>
      <c r="G37" s="13" t="s">
        <v>56</v>
      </c>
      <c r="H37" s="42"/>
      <c r="I37" s="20" t="s">
        <v>57</v>
      </c>
      <c r="J37" s="20" t="s">
        <v>38</v>
      </c>
      <c r="K37" s="30"/>
      <c r="L37" s="30"/>
      <c r="M37" s="30"/>
      <c r="N37" s="30"/>
      <c r="O37" s="30"/>
      <c r="P37" s="30"/>
      <c r="Q37" s="32"/>
    </row>
    <row r="38" spans="1:17" s="33" customFormat="1" ht="64.5" customHeight="1" thickBot="1">
      <c r="A38" s="525"/>
      <c r="B38" s="51" t="s">
        <v>71</v>
      </c>
      <c r="C38" s="509" t="s">
        <v>92</v>
      </c>
      <c r="D38" s="510"/>
      <c r="E38" s="510"/>
      <c r="F38" s="510"/>
      <c r="G38" s="510"/>
      <c r="H38" s="510"/>
      <c r="I38" s="510"/>
      <c r="J38" s="511"/>
      <c r="K38" s="30"/>
      <c r="L38" s="30"/>
      <c r="M38" s="30"/>
      <c r="N38" s="30"/>
      <c r="O38" s="30"/>
      <c r="P38" s="30"/>
      <c r="Q38" s="32"/>
    </row>
    <row r="39" spans="1:17" s="33" customFormat="1" ht="64.5" thickBot="1">
      <c r="A39" s="524" t="s">
        <v>78</v>
      </c>
      <c r="B39" s="21" t="s">
        <v>15</v>
      </c>
      <c r="C39" s="14">
        <v>50000</v>
      </c>
      <c r="D39" s="14">
        <v>50000</v>
      </c>
      <c r="E39" s="16" t="s">
        <v>24</v>
      </c>
      <c r="F39" s="5" t="s">
        <v>58</v>
      </c>
      <c r="G39" s="13" t="s">
        <v>56</v>
      </c>
      <c r="H39" s="4"/>
      <c r="I39" s="20" t="s">
        <v>57</v>
      </c>
      <c r="J39" s="20" t="s">
        <v>37</v>
      </c>
      <c r="K39" s="30"/>
      <c r="L39" s="30"/>
      <c r="M39" s="30"/>
      <c r="N39" s="30"/>
      <c r="O39" s="30"/>
      <c r="P39" s="30"/>
      <c r="Q39" s="32"/>
    </row>
    <row r="40" spans="1:17" s="33" customFormat="1" ht="51.75" thickBot="1">
      <c r="A40" s="525"/>
      <c r="B40" s="45" t="s">
        <v>71</v>
      </c>
      <c r="C40" s="509" t="s">
        <v>93</v>
      </c>
      <c r="D40" s="510"/>
      <c r="E40" s="510"/>
      <c r="F40" s="510"/>
      <c r="G40" s="510"/>
      <c r="H40" s="510"/>
      <c r="I40" s="510"/>
      <c r="J40" s="511"/>
      <c r="K40" s="30"/>
      <c r="L40" s="30"/>
      <c r="M40" s="30"/>
      <c r="N40" s="30"/>
      <c r="O40" s="30"/>
      <c r="P40" s="30"/>
      <c r="Q40" s="32"/>
    </row>
    <row r="41" spans="1:17" s="33" customFormat="1" ht="79.5" thickBot="1">
      <c r="A41" s="524" t="s">
        <v>79</v>
      </c>
      <c r="B41" s="49" t="s">
        <v>22</v>
      </c>
      <c r="C41" s="14">
        <v>75000</v>
      </c>
      <c r="D41" s="14">
        <v>75000</v>
      </c>
      <c r="E41" s="16" t="s">
        <v>25</v>
      </c>
      <c r="F41" s="20" t="s">
        <v>58</v>
      </c>
      <c r="G41" s="13" t="s">
        <v>56</v>
      </c>
      <c r="H41" s="4"/>
      <c r="I41" s="20" t="s">
        <v>57</v>
      </c>
      <c r="J41" s="20" t="s">
        <v>37</v>
      </c>
      <c r="K41" s="30"/>
      <c r="L41" s="30"/>
      <c r="M41" s="30"/>
      <c r="N41" s="30"/>
      <c r="O41" s="30"/>
      <c r="P41" s="30"/>
      <c r="Q41" s="32"/>
    </row>
    <row r="42" spans="1:17" s="33" customFormat="1" ht="77.25" customHeight="1" thickBot="1">
      <c r="A42" s="525"/>
      <c r="B42" s="45" t="s">
        <v>71</v>
      </c>
      <c r="C42" s="509" t="s">
        <v>94</v>
      </c>
      <c r="D42" s="510"/>
      <c r="E42" s="510"/>
      <c r="F42" s="510"/>
      <c r="G42" s="510"/>
      <c r="H42" s="510"/>
      <c r="I42" s="510"/>
      <c r="J42" s="511"/>
      <c r="K42" s="30"/>
      <c r="L42" s="30"/>
      <c r="M42" s="30"/>
      <c r="N42" s="30"/>
      <c r="O42" s="30"/>
      <c r="P42" s="30"/>
      <c r="Q42" s="32"/>
    </row>
    <row r="43" spans="1:17" s="33" customFormat="1" ht="79.5" thickBot="1">
      <c r="A43" s="524" t="s">
        <v>80</v>
      </c>
      <c r="B43" s="9" t="s">
        <v>23</v>
      </c>
      <c r="C43" s="34">
        <v>41667</v>
      </c>
      <c r="D43" s="34">
        <v>41667</v>
      </c>
      <c r="E43" s="35" t="s">
        <v>26</v>
      </c>
      <c r="F43" s="36" t="s">
        <v>58</v>
      </c>
      <c r="G43" s="37" t="s">
        <v>56</v>
      </c>
      <c r="H43" s="11"/>
      <c r="I43" s="36" t="s">
        <v>57</v>
      </c>
      <c r="J43" s="36" t="s">
        <v>37</v>
      </c>
      <c r="K43" s="30"/>
      <c r="L43" s="30"/>
      <c r="M43" s="30"/>
      <c r="N43" s="30"/>
      <c r="O43" s="30"/>
      <c r="P43" s="30"/>
      <c r="Q43" s="32"/>
    </row>
    <row r="44" spans="1:17" s="33" customFormat="1" ht="77.25" customHeight="1" thickBot="1">
      <c r="A44" s="525"/>
      <c r="B44" s="51" t="s">
        <v>71</v>
      </c>
      <c r="C44" s="509" t="s">
        <v>95</v>
      </c>
      <c r="D44" s="520"/>
      <c r="E44" s="520"/>
      <c r="F44" s="520"/>
      <c r="G44" s="520"/>
      <c r="H44" s="520"/>
      <c r="I44" s="520"/>
      <c r="J44" s="521"/>
      <c r="K44" s="30"/>
      <c r="L44" s="30"/>
      <c r="M44" s="30"/>
      <c r="N44" s="30"/>
      <c r="O44" s="30"/>
      <c r="P44" s="30"/>
      <c r="Q44" s="32"/>
    </row>
    <row r="45" spans="1:17" s="33" customFormat="1" ht="64.5" thickBot="1">
      <c r="A45" s="524" t="s">
        <v>81</v>
      </c>
      <c r="B45" s="23" t="s">
        <v>17</v>
      </c>
      <c r="C45" s="14">
        <v>8333</v>
      </c>
      <c r="D45" s="14">
        <v>8333</v>
      </c>
      <c r="E45" s="35" t="s">
        <v>26</v>
      </c>
      <c r="F45" s="36" t="s">
        <v>58</v>
      </c>
      <c r="G45" s="37" t="s">
        <v>56</v>
      </c>
      <c r="H45" s="11"/>
      <c r="I45" s="36" t="s">
        <v>57</v>
      </c>
      <c r="J45" s="20" t="s">
        <v>38</v>
      </c>
      <c r="K45" s="30"/>
      <c r="L45" s="30"/>
      <c r="M45" s="30"/>
      <c r="N45" s="30"/>
      <c r="O45" s="30"/>
      <c r="P45" s="30"/>
      <c r="Q45" s="32"/>
    </row>
    <row r="46" spans="1:17" s="33" customFormat="1" ht="51.75" thickBot="1">
      <c r="A46" s="525"/>
      <c r="B46" s="45" t="s">
        <v>71</v>
      </c>
      <c r="C46" s="509" t="s">
        <v>95</v>
      </c>
      <c r="D46" s="520"/>
      <c r="E46" s="520"/>
      <c r="F46" s="520"/>
      <c r="G46" s="520"/>
      <c r="H46" s="520"/>
      <c r="I46" s="520"/>
      <c r="J46" s="521"/>
      <c r="K46" s="30"/>
      <c r="L46" s="30"/>
      <c r="M46" s="30"/>
      <c r="N46" s="30"/>
      <c r="O46" s="30"/>
      <c r="P46" s="30"/>
      <c r="Q46" s="32"/>
    </row>
    <row r="47" spans="1:17" s="33" customFormat="1" ht="64.5" thickBot="1">
      <c r="A47" s="524" t="s">
        <v>82</v>
      </c>
      <c r="B47" s="24" t="s">
        <v>16</v>
      </c>
      <c r="C47" s="14">
        <v>8333</v>
      </c>
      <c r="D47" s="14">
        <v>8333</v>
      </c>
      <c r="E47" s="16" t="s">
        <v>25</v>
      </c>
      <c r="F47" s="36" t="s">
        <v>58</v>
      </c>
      <c r="G47" s="37" t="s">
        <v>56</v>
      </c>
      <c r="H47" s="11"/>
      <c r="I47" s="36" t="s">
        <v>57</v>
      </c>
      <c r="J47" s="20" t="s">
        <v>38</v>
      </c>
      <c r="K47" s="30"/>
      <c r="L47" s="30"/>
      <c r="M47" s="30"/>
      <c r="N47" s="30"/>
      <c r="O47" s="30"/>
      <c r="P47" s="30"/>
      <c r="Q47" s="32"/>
    </row>
    <row r="48" spans="1:17" s="33" customFormat="1" ht="77.25" customHeight="1" thickBot="1">
      <c r="A48" s="525"/>
      <c r="B48" s="45" t="s">
        <v>71</v>
      </c>
      <c r="C48" s="509" t="s">
        <v>94</v>
      </c>
      <c r="D48" s="510"/>
      <c r="E48" s="510"/>
      <c r="F48" s="510"/>
      <c r="G48" s="510"/>
      <c r="H48" s="510"/>
      <c r="I48" s="510"/>
      <c r="J48" s="511"/>
      <c r="K48" s="30"/>
      <c r="L48" s="30"/>
      <c r="M48" s="30"/>
      <c r="N48" s="30"/>
      <c r="O48" s="30"/>
      <c r="P48" s="30"/>
      <c r="Q48" s="32"/>
    </row>
    <row r="49" spans="1:17" s="33" customFormat="1" ht="64.5" thickBot="1">
      <c r="A49" s="524" t="s">
        <v>83</v>
      </c>
      <c r="B49" s="24" t="s">
        <v>15</v>
      </c>
      <c r="C49" s="14">
        <v>8333</v>
      </c>
      <c r="D49" s="14">
        <v>8333</v>
      </c>
      <c r="E49" s="16" t="s">
        <v>24</v>
      </c>
      <c r="F49" s="36" t="s">
        <v>58</v>
      </c>
      <c r="G49" s="37" t="s">
        <v>56</v>
      </c>
      <c r="H49" s="11"/>
      <c r="I49" s="36" t="s">
        <v>57</v>
      </c>
      <c r="J49" s="20" t="s">
        <v>38</v>
      </c>
      <c r="K49" s="30"/>
      <c r="L49" s="30"/>
      <c r="M49" s="30"/>
      <c r="N49" s="30"/>
      <c r="O49" s="30"/>
      <c r="P49" s="30"/>
      <c r="Q49" s="32"/>
    </row>
    <row r="50" spans="1:17" s="33" customFormat="1" ht="51.75" thickBot="1">
      <c r="A50" s="525"/>
      <c r="B50" s="47" t="s">
        <v>71</v>
      </c>
      <c r="C50" s="509" t="s">
        <v>93</v>
      </c>
      <c r="D50" s="510"/>
      <c r="E50" s="510"/>
      <c r="F50" s="510"/>
      <c r="G50" s="510"/>
      <c r="H50" s="510"/>
      <c r="I50" s="510"/>
      <c r="J50" s="511"/>
      <c r="K50" s="30"/>
      <c r="L50" s="30"/>
      <c r="M50" s="30"/>
      <c r="N50" s="30"/>
      <c r="O50" s="30"/>
      <c r="P50" s="30"/>
      <c r="Q50" s="32"/>
    </row>
    <row r="51" spans="1:17" s="33" customFormat="1" ht="16.5" thickBot="1">
      <c r="A51" s="60"/>
      <c r="B51" s="57" t="s">
        <v>70</v>
      </c>
      <c r="C51" s="58"/>
      <c r="D51" s="58"/>
      <c r="E51" s="59"/>
      <c r="F51" s="60"/>
      <c r="G51" s="60"/>
      <c r="H51" s="58"/>
      <c r="I51" s="58"/>
      <c r="J51" s="58"/>
      <c r="K51" s="30"/>
      <c r="L51" s="30"/>
      <c r="M51" s="30"/>
      <c r="N51" s="30"/>
      <c r="O51" s="30"/>
      <c r="P51" s="30"/>
      <c r="Q51" s="32"/>
    </row>
    <row r="52" spans="1:17" s="33" customFormat="1" ht="16.5" thickBot="1">
      <c r="A52" s="56"/>
      <c r="B52" s="53" t="s">
        <v>1</v>
      </c>
      <c r="C52" s="54"/>
      <c r="D52" s="54"/>
      <c r="E52" s="55"/>
      <c r="F52" s="56"/>
      <c r="G52" s="56"/>
      <c r="H52" s="54"/>
      <c r="I52" s="54"/>
      <c r="J52" s="54"/>
      <c r="K52" s="30"/>
      <c r="L52" s="30"/>
      <c r="M52" s="30"/>
      <c r="N52" s="30"/>
      <c r="O52" s="30"/>
      <c r="P52" s="30"/>
      <c r="Q52" s="32"/>
    </row>
    <row r="53" spans="1:17" s="33" customFormat="1" ht="95.25" thickBot="1">
      <c r="A53" s="524" t="s">
        <v>73</v>
      </c>
      <c r="B53" s="61" t="s">
        <v>27</v>
      </c>
      <c r="C53" s="14">
        <v>333334</v>
      </c>
      <c r="D53" s="14">
        <v>333334</v>
      </c>
      <c r="E53" s="17" t="s">
        <v>39</v>
      </c>
      <c r="F53" s="20" t="s">
        <v>58</v>
      </c>
      <c r="G53" s="13" t="s">
        <v>56</v>
      </c>
      <c r="H53" s="4"/>
      <c r="I53" s="20" t="s">
        <v>57</v>
      </c>
      <c r="J53" s="20" t="s">
        <v>37</v>
      </c>
      <c r="K53" s="30"/>
      <c r="L53" s="30"/>
      <c r="M53" s="30"/>
      <c r="N53" s="30"/>
      <c r="O53" s="30"/>
      <c r="P53" s="30"/>
      <c r="Q53" s="32"/>
    </row>
    <row r="54" spans="1:17" s="33" customFormat="1" ht="64.5" customHeight="1" thickBot="1">
      <c r="A54" s="525"/>
      <c r="B54" s="47" t="s">
        <v>71</v>
      </c>
      <c r="C54" s="509" t="s">
        <v>96</v>
      </c>
      <c r="D54" s="510"/>
      <c r="E54" s="510"/>
      <c r="F54" s="510"/>
      <c r="G54" s="510"/>
      <c r="H54" s="510"/>
      <c r="I54" s="510"/>
      <c r="J54" s="511"/>
      <c r="K54" s="30"/>
      <c r="L54" s="30"/>
      <c r="M54" s="30"/>
      <c r="N54" s="30"/>
      <c r="O54" s="30"/>
      <c r="P54" s="30"/>
      <c r="Q54" s="32"/>
    </row>
    <row r="55" spans="1:17" s="33" customFormat="1" ht="64.5" thickBot="1">
      <c r="A55" s="524" t="s">
        <v>72</v>
      </c>
      <c r="B55" s="24" t="s">
        <v>28</v>
      </c>
      <c r="C55" s="14">
        <v>166667</v>
      </c>
      <c r="D55" s="14">
        <v>166667</v>
      </c>
      <c r="E55" s="17" t="s">
        <v>40</v>
      </c>
      <c r="F55" s="20" t="s">
        <v>58</v>
      </c>
      <c r="G55" s="13" t="s">
        <v>56</v>
      </c>
      <c r="H55" s="4"/>
      <c r="I55" s="20" t="s">
        <v>57</v>
      </c>
      <c r="J55" s="20" t="s">
        <v>37</v>
      </c>
      <c r="K55" s="30"/>
      <c r="L55" s="30"/>
      <c r="M55" s="30"/>
      <c r="N55" s="30"/>
      <c r="O55" s="30"/>
      <c r="P55" s="30"/>
      <c r="Q55" s="32"/>
    </row>
    <row r="56" spans="1:17" s="33" customFormat="1" ht="77.25" customHeight="1" thickBot="1">
      <c r="A56" s="525"/>
      <c r="B56" s="47" t="s">
        <v>71</v>
      </c>
      <c r="C56" s="509" t="s">
        <v>97</v>
      </c>
      <c r="D56" s="510"/>
      <c r="E56" s="510"/>
      <c r="F56" s="510"/>
      <c r="G56" s="510"/>
      <c r="H56" s="510"/>
      <c r="I56" s="510"/>
      <c r="J56" s="511"/>
      <c r="K56" s="30"/>
      <c r="L56" s="30"/>
      <c r="M56" s="30"/>
      <c r="N56" s="30"/>
      <c r="O56" s="30"/>
      <c r="P56" s="30"/>
      <c r="Q56" s="32"/>
    </row>
    <row r="57" spans="1:17" s="33" customFormat="1" ht="141.75" customHeight="1" thickBot="1">
      <c r="A57" s="524" t="s">
        <v>74</v>
      </c>
      <c r="B57" s="61" t="s">
        <v>29</v>
      </c>
      <c r="C57" s="14">
        <v>250000</v>
      </c>
      <c r="D57" s="14">
        <v>250000</v>
      </c>
      <c r="E57" s="17" t="s">
        <v>41</v>
      </c>
      <c r="F57" s="20" t="s">
        <v>58</v>
      </c>
      <c r="G57" s="13" t="s">
        <v>56</v>
      </c>
      <c r="H57" s="4"/>
      <c r="I57" s="20" t="s">
        <v>57</v>
      </c>
      <c r="J57" s="20" t="s">
        <v>37</v>
      </c>
      <c r="K57" s="30"/>
      <c r="L57" s="30"/>
      <c r="M57" s="30"/>
      <c r="N57" s="30"/>
      <c r="O57" s="30"/>
      <c r="P57" s="30"/>
      <c r="Q57" s="32"/>
    </row>
    <row r="58" spans="1:17" s="33" customFormat="1" ht="77.25" customHeight="1" thickBot="1">
      <c r="A58" s="525"/>
      <c r="B58" s="45" t="s">
        <v>71</v>
      </c>
      <c r="C58" s="509" t="s">
        <v>98</v>
      </c>
      <c r="D58" s="510"/>
      <c r="E58" s="510"/>
      <c r="F58" s="510"/>
      <c r="G58" s="510"/>
      <c r="H58" s="510"/>
      <c r="I58" s="510"/>
      <c r="J58" s="511"/>
      <c r="K58" s="30"/>
      <c r="L58" s="30"/>
      <c r="M58" s="30"/>
      <c r="N58" s="30"/>
      <c r="O58" s="30"/>
      <c r="P58" s="30"/>
      <c r="Q58" s="32"/>
    </row>
    <row r="59" spans="1:17" s="33" customFormat="1" ht="79.5" thickBot="1">
      <c r="A59" s="524" t="s">
        <v>75</v>
      </c>
      <c r="B59" s="12" t="s">
        <v>30</v>
      </c>
      <c r="C59" s="14">
        <v>166667</v>
      </c>
      <c r="D59" s="14">
        <v>166667</v>
      </c>
      <c r="E59" s="17" t="s">
        <v>84</v>
      </c>
      <c r="F59" s="20" t="s">
        <v>58</v>
      </c>
      <c r="G59" s="13" t="s">
        <v>56</v>
      </c>
      <c r="H59" s="4"/>
      <c r="I59" s="20" t="s">
        <v>57</v>
      </c>
      <c r="J59" s="20" t="s">
        <v>37</v>
      </c>
      <c r="K59" s="30"/>
      <c r="L59" s="30"/>
      <c r="M59" s="30"/>
      <c r="N59" s="30"/>
      <c r="O59" s="30"/>
      <c r="P59" s="30"/>
      <c r="Q59" s="32"/>
    </row>
    <row r="60" spans="1:17" s="33" customFormat="1" ht="77.25" customHeight="1" thickBot="1">
      <c r="A60" s="525"/>
      <c r="B60" s="45" t="s">
        <v>71</v>
      </c>
      <c r="C60" s="509" t="s">
        <v>100</v>
      </c>
      <c r="D60" s="510"/>
      <c r="E60" s="510"/>
      <c r="F60" s="510"/>
      <c r="G60" s="510"/>
      <c r="H60" s="510"/>
      <c r="I60" s="510"/>
      <c r="J60" s="510"/>
      <c r="K60" s="30"/>
      <c r="L60" s="30"/>
      <c r="M60" s="30"/>
      <c r="N60" s="30"/>
      <c r="O60" s="30"/>
      <c r="P60" s="30"/>
      <c r="Q60" s="32"/>
    </row>
    <row r="61" spans="1:17" s="33" customFormat="1" ht="64.5" thickBot="1">
      <c r="A61" s="526" t="s">
        <v>76</v>
      </c>
      <c r="B61" s="25" t="s">
        <v>31</v>
      </c>
      <c r="C61" s="14">
        <v>291500</v>
      </c>
      <c r="D61" s="14">
        <v>291500</v>
      </c>
      <c r="E61" s="17" t="s">
        <v>42</v>
      </c>
      <c r="F61" s="20" t="s">
        <v>58</v>
      </c>
      <c r="G61" s="13" t="s">
        <v>56</v>
      </c>
      <c r="H61" s="4"/>
      <c r="I61" s="20" t="s">
        <v>57</v>
      </c>
      <c r="J61" s="20" t="s">
        <v>37</v>
      </c>
      <c r="K61" s="30"/>
      <c r="L61" s="30"/>
      <c r="M61" s="30"/>
      <c r="N61" s="30"/>
      <c r="O61" s="30"/>
      <c r="P61" s="30"/>
      <c r="Q61" s="32"/>
    </row>
    <row r="62" spans="1:17" s="33" customFormat="1" ht="77.25" customHeight="1" thickBot="1">
      <c r="A62" s="527"/>
      <c r="B62" s="47" t="s">
        <v>71</v>
      </c>
      <c r="C62" s="509" t="s">
        <v>99</v>
      </c>
      <c r="D62" s="510"/>
      <c r="E62" s="510"/>
      <c r="F62" s="510"/>
      <c r="G62" s="510"/>
      <c r="H62" s="510"/>
      <c r="I62" s="510"/>
      <c r="J62" s="510"/>
      <c r="K62" s="30"/>
      <c r="L62" s="30"/>
      <c r="M62" s="30"/>
      <c r="N62" s="30"/>
      <c r="O62" s="30"/>
      <c r="P62" s="30"/>
      <c r="Q62" s="32"/>
    </row>
    <row r="63" spans="1:17" s="33" customFormat="1" ht="130.5" customHeight="1" thickBot="1">
      <c r="A63" s="524" t="s">
        <v>77</v>
      </c>
      <c r="B63" s="64" t="s">
        <v>33</v>
      </c>
      <c r="C63" s="14">
        <v>464800</v>
      </c>
      <c r="D63" s="14">
        <v>464800</v>
      </c>
      <c r="E63" s="17" t="s">
        <v>42</v>
      </c>
      <c r="F63" s="20" t="s">
        <v>58</v>
      </c>
      <c r="G63" s="13" t="s">
        <v>56</v>
      </c>
      <c r="H63" s="4"/>
      <c r="I63" s="20" t="s">
        <v>57</v>
      </c>
      <c r="J63" s="20" t="s">
        <v>37</v>
      </c>
      <c r="K63" s="30"/>
      <c r="L63" s="30"/>
      <c r="M63" s="30"/>
      <c r="N63" s="30"/>
      <c r="O63" s="30"/>
      <c r="P63" s="30"/>
      <c r="Q63" s="32"/>
    </row>
    <row r="64" spans="1:17" s="33" customFormat="1" ht="77.25" customHeight="1" thickBot="1">
      <c r="A64" s="525"/>
      <c r="B64" s="45" t="s">
        <v>71</v>
      </c>
      <c r="C64" s="509" t="s">
        <v>98</v>
      </c>
      <c r="D64" s="510"/>
      <c r="E64" s="510"/>
      <c r="F64" s="510"/>
      <c r="G64" s="510"/>
      <c r="H64" s="510"/>
      <c r="I64" s="510"/>
      <c r="J64" s="511"/>
      <c r="K64" s="30"/>
      <c r="L64" s="30"/>
      <c r="M64" s="30"/>
      <c r="N64" s="30"/>
      <c r="O64" s="30"/>
      <c r="P64" s="30"/>
      <c r="Q64" s="32"/>
    </row>
    <row r="65" spans="1:17" s="33" customFormat="1" ht="64.5" thickBot="1">
      <c r="A65" s="524" t="s">
        <v>78</v>
      </c>
      <c r="B65" s="64" t="s">
        <v>59</v>
      </c>
      <c r="C65" s="14">
        <v>375000</v>
      </c>
      <c r="D65" s="14">
        <v>375000</v>
      </c>
      <c r="E65" s="17" t="s">
        <v>42</v>
      </c>
      <c r="F65" s="20" t="s">
        <v>58</v>
      </c>
      <c r="G65" s="13" t="s">
        <v>56</v>
      </c>
      <c r="H65" s="4"/>
      <c r="I65" s="20" t="s">
        <v>57</v>
      </c>
      <c r="J65" s="20" t="s">
        <v>37</v>
      </c>
      <c r="K65" s="30"/>
      <c r="L65" s="30"/>
      <c r="M65" s="30"/>
      <c r="N65" s="30"/>
      <c r="O65" s="30"/>
      <c r="P65" s="30"/>
      <c r="Q65" s="32"/>
    </row>
    <row r="66" spans="1:17" s="33" customFormat="1" ht="51.75" thickBot="1">
      <c r="A66" s="525"/>
      <c r="B66" s="45" t="s">
        <v>71</v>
      </c>
      <c r="C66" s="509" t="s">
        <v>101</v>
      </c>
      <c r="D66" s="510"/>
      <c r="E66" s="510"/>
      <c r="F66" s="510"/>
      <c r="G66" s="510"/>
      <c r="H66" s="510"/>
      <c r="I66" s="510"/>
      <c r="J66" s="511"/>
      <c r="K66" s="30"/>
      <c r="L66" s="30"/>
      <c r="M66" s="30"/>
      <c r="N66" s="30"/>
      <c r="O66" s="30"/>
      <c r="P66" s="30"/>
      <c r="Q66" s="32"/>
    </row>
    <row r="67" spans="1:17" s="33" customFormat="1" ht="79.5" thickBot="1">
      <c r="A67" s="524" t="s">
        <v>79</v>
      </c>
      <c r="B67" s="26" t="s">
        <v>32</v>
      </c>
      <c r="C67" s="14">
        <v>333334</v>
      </c>
      <c r="D67" s="14">
        <v>333334</v>
      </c>
      <c r="E67" s="17" t="s">
        <v>47</v>
      </c>
      <c r="F67" s="20" t="s">
        <v>58</v>
      </c>
      <c r="G67" s="13" t="s">
        <v>56</v>
      </c>
      <c r="H67" s="4"/>
      <c r="I67" s="20" t="s">
        <v>57</v>
      </c>
      <c r="J67" s="20" t="s">
        <v>37</v>
      </c>
      <c r="K67" s="30"/>
      <c r="L67" s="30"/>
      <c r="M67" s="30"/>
      <c r="N67" s="30"/>
      <c r="O67" s="30"/>
      <c r="P67" s="30"/>
      <c r="Q67" s="32"/>
    </row>
    <row r="68" spans="1:17" s="33" customFormat="1" ht="77.25" customHeight="1" thickBot="1">
      <c r="A68" s="525"/>
      <c r="B68" s="47" t="s">
        <v>71</v>
      </c>
      <c r="C68" s="509" t="s">
        <v>104</v>
      </c>
      <c r="D68" s="510"/>
      <c r="E68" s="510"/>
      <c r="F68" s="510"/>
      <c r="G68" s="510"/>
      <c r="H68" s="510"/>
      <c r="I68" s="510"/>
      <c r="J68" s="511"/>
      <c r="K68" s="30"/>
      <c r="L68" s="30"/>
      <c r="M68" s="30"/>
      <c r="N68" s="30"/>
      <c r="O68" s="30"/>
      <c r="P68" s="30"/>
      <c r="Q68" s="32"/>
    </row>
    <row r="69" spans="1:17" s="33" customFormat="1" ht="64.5" thickBot="1">
      <c r="A69" s="524" t="s">
        <v>80</v>
      </c>
      <c r="B69" s="46" t="s">
        <v>34</v>
      </c>
      <c r="C69" s="14">
        <v>416667</v>
      </c>
      <c r="D69" s="14">
        <v>416667</v>
      </c>
      <c r="E69" s="17" t="s">
        <v>47</v>
      </c>
      <c r="F69" s="20" t="s">
        <v>58</v>
      </c>
      <c r="G69" s="13" t="s">
        <v>56</v>
      </c>
      <c r="H69" s="4"/>
      <c r="I69" s="20" t="s">
        <v>57</v>
      </c>
      <c r="J69" s="20" t="s">
        <v>37</v>
      </c>
      <c r="K69" s="30"/>
      <c r="L69" s="30"/>
      <c r="M69" s="30"/>
      <c r="N69" s="30"/>
      <c r="O69" s="30"/>
      <c r="P69" s="30"/>
      <c r="Q69" s="32"/>
    </row>
    <row r="70" spans="1:17" s="33" customFormat="1" ht="64.5" customHeight="1" thickBot="1">
      <c r="A70" s="525"/>
      <c r="B70" s="65" t="s">
        <v>71</v>
      </c>
      <c r="C70" s="509" t="s">
        <v>102</v>
      </c>
      <c r="D70" s="510"/>
      <c r="E70" s="510"/>
      <c r="F70" s="510"/>
      <c r="G70" s="510"/>
      <c r="H70" s="510"/>
      <c r="I70" s="510"/>
      <c r="J70" s="510"/>
      <c r="K70" s="30"/>
      <c r="L70" s="30"/>
      <c r="M70" s="30"/>
      <c r="N70" s="30"/>
      <c r="O70" s="30"/>
      <c r="P70" s="30"/>
      <c r="Q70" s="32"/>
    </row>
    <row r="71" spans="1:17" s="33" customFormat="1" ht="64.5" thickBot="1">
      <c r="A71" s="524" t="s">
        <v>81</v>
      </c>
      <c r="B71" s="25" t="s">
        <v>35</v>
      </c>
      <c r="C71" s="14">
        <v>250000</v>
      </c>
      <c r="D71" s="14">
        <v>250000</v>
      </c>
      <c r="E71" s="17" t="s">
        <v>48</v>
      </c>
      <c r="F71" s="20" t="s">
        <v>58</v>
      </c>
      <c r="G71" s="13" t="s">
        <v>56</v>
      </c>
      <c r="H71" s="4"/>
      <c r="I71" s="20" t="s">
        <v>57</v>
      </c>
      <c r="J71" s="20" t="s">
        <v>37</v>
      </c>
      <c r="K71" s="30"/>
      <c r="L71" s="30"/>
      <c r="M71" s="30"/>
      <c r="N71" s="30"/>
      <c r="O71" s="30"/>
      <c r="P71" s="30"/>
      <c r="Q71" s="32"/>
    </row>
    <row r="72" spans="1:17" s="33" customFormat="1" ht="64.5" customHeight="1" thickBot="1">
      <c r="A72" s="525"/>
      <c r="B72" s="62" t="s">
        <v>71</v>
      </c>
      <c r="C72" s="509" t="s">
        <v>103</v>
      </c>
      <c r="D72" s="510"/>
      <c r="E72" s="510"/>
      <c r="F72" s="510"/>
      <c r="G72" s="510"/>
      <c r="H72" s="510"/>
      <c r="I72" s="510"/>
      <c r="J72" s="510"/>
      <c r="K72" s="30"/>
      <c r="L72" s="30"/>
      <c r="M72" s="30"/>
      <c r="N72" s="30"/>
      <c r="O72" s="30"/>
      <c r="P72" s="30"/>
      <c r="Q72" s="32"/>
    </row>
    <row r="73" spans="1:17" s="33" customFormat="1" ht="64.5" thickBot="1">
      <c r="A73" s="524" t="s">
        <v>82</v>
      </c>
      <c r="B73" s="63" t="s">
        <v>85</v>
      </c>
      <c r="C73" s="14">
        <v>132000</v>
      </c>
      <c r="D73" s="14">
        <v>132000</v>
      </c>
      <c r="E73" s="17" t="s">
        <v>49</v>
      </c>
      <c r="F73" s="20" t="s">
        <v>58</v>
      </c>
      <c r="G73" s="13" t="s">
        <v>56</v>
      </c>
      <c r="H73" s="4"/>
      <c r="I73" s="20" t="s">
        <v>57</v>
      </c>
      <c r="J73" s="20" t="s">
        <v>38</v>
      </c>
      <c r="K73" s="30"/>
      <c r="L73" s="30"/>
      <c r="M73" s="30"/>
      <c r="N73" s="30"/>
      <c r="O73" s="30"/>
      <c r="P73" s="30"/>
      <c r="Q73" s="32"/>
    </row>
    <row r="74" spans="1:17" s="33" customFormat="1" ht="77.25" customHeight="1" thickBot="1">
      <c r="A74" s="525"/>
      <c r="B74" s="65" t="s">
        <v>71</v>
      </c>
      <c r="C74" s="94" t="s">
        <v>104</v>
      </c>
      <c r="D74" s="95"/>
      <c r="E74" s="95"/>
      <c r="F74" s="95"/>
      <c r="G74" s="95"/>
      <c r="H74" s="95"/>
      <c r="I74" s="95"/>
      <c r="J74" s="96"/>
      <c r="K74" s="30"/>
      <c r="L74" s="30"/>
      <c r="M74" s="30"/>
      <c r="N74" s="30"/>
      <c r="O74" s="30"/>
      <c r="P74" s="30"/>
      <c r="Q74" s="32"/>
    </row>
    <row r="75" spans="1:17" s="33" customFormat="1" ht="64.5" thickBot="1">
      <c r="A75" s="524" t="s">
        <v>83</v>
      </c>
      <c r="B75" s="10" t="s">
        <v>36</v>
      </c>
      <c r="C75" s="14">
        <v>83333</v>
      </c>
      <c r="D75" s="14">
        <v>83333</v>
      </c>
      <c r="E75" s="17" t="s">
        <v>50</v>
      </c>
      <c r="F75" s="20" t="s">
        <v>58</v>
      </c>
      <c r="G75" s="13" t="s">
        <v>56</v>
      </c>
      <c r="H75" s="4"/>
      <c r="I75" s="20" t="s">
        <v>57</v>
      </c>
      <c r="J75" s="20" t="s">
        <v>38</v>
      </c>
      <c r="K75" s="30"/>
      <c r="L75" s="30"/>
      <c r="M75" s="30"/>
      <c r="N75" s="30"/>
      <c r="O75" s="30"/>
      <c r="P75" s="30"/>
      <c r="Q75" s="32"/>
    </row>
    <row r="76" spans="1:17" s="33" customFormat="1" ht="64.5" customHeight="1" thickBot="1">
      <c r="A76" s="525"/>
      <c r="B76" s="65" t="s">
        <v>71</v>
      </c>
      <c r="C76" s="509" t="s">
        <v>105</v>
      </c>
      <c r="D76" s="510"/>
      <c r="E76" s="510"/>
      <c r="F76" s="510"/>
      <c r="G76" s="510"/>
      <c r="H76" s="510"/>
      <c r="I76" s="510"/>
      <c r="J76" s="511"/>
      <c r="K76" s="30"/>
      <c r="L76" s="30"/>
      <c r="M76" s="30"/>
      <c r="N76" s="30"/>
      <c r="O76" s="30"/>
      <c r="P76" s="30"/>
      <c r="Q76" s="32"/>
    </row>
    <row r="77" spans="1:17" s="33" customFormat="1" ht="15.75" customHeight="1" thickBot="1">
      <c r="A77" s="72"/>
      <c r="B77" s="3" t="s">
        <v>70</v>
      </c>
      <c r="C77" s="73"/>
      <c r="D77" s="73"/>
      <c r="E77" s="74"/>
      <c r="F77" s="73"/>
      <c r="G77" s="75"/>
      <c r="H77" s="76"/>
      <c r="I77" s="73"/>
      <c r="J77" s="73"/>
      <c r="K77" s="30"/>
      <c r="L77" s="30"/>
      <c r="M77" s="30"/>
      <c r="N77" s="30"/>
      <c r="O77" s="30"/>
      <c r="P77" s="30"/>
      <c r="Q77" s="32"/>
    </row>
    <row r="78" spans="1:17" s="33" customFormat="1" ht="15" customHeight="1" thickBot="1">
      <c r="A78" s="93"/>
      <c r="B78" s="77" t="s">
        <v>2</v>
      </c>
      <c r="C78" s="79"/>
      <c r="D78" s="79"/>
      <c r="E78" s="80"/>
      <c r="F78" s="80"/>
      <c r="G78" s="81"/>
      <c r="H78" s="82"/>
      <c r="I78" s="83"/>
      <c r="J78" s="78"/>
      <c r="K78" s="30"/>
      <c r="L78" s="30"/>
      <c r="M78" s="30"/>
      <c r="N78" s="30"/>
      <c r="O78" s="30"/>
      <c r="P78" s="30"/>
      <c r="Q78" s="32"/>
    </row>
    <row r="79" spans="1:17" s="33" customFormat="1" ht="63.75" customHeight="1" thickBot="1">
      <c r="A79" s="524" t="s">
        <v>73</v>
      </c>
      <c r="B79" s="12" t="s">
        <v>43</v>
      </c>
      <c r="C79" s="14">
        <v>83333</v>
      </c>
      <c r="D79" s="14">
        <v>83333</v>
      </c>
      <c r="E79" s="17" t="s">
        <v>51</v>
      </c>
      <c r="F79" s="20" t="s">
        <v>58</v>
      </c>
      <c r="G79" s="13" t="s">
        <v>56</v>
      </c>
      <c r="H79" s="4"/>
      <c r="I79" s="20" t="s">
        <v>57</v>
      </c>
      <c r="J79" s="20" t="s">
        <v>37</v>
      </c>
      <c r="K79" s="30"/>
      <c r="L79" s="30"/>
      <c r="M79" s="30"/>
      <c r="N79" s="30"/>
      <c r="O79" s="30"/>
      <c r="P79" s="30"/>
      <c r="Q79" s="32"/>
    </row>
    <row r="80" spans="1:17" s="33" customFormat="1" ht="57.75" customHeight="1" thickBot="1">
      <c r="A80" s="525"/>
      <c r="B80" s="47" t="s">
        <v>71</v>
      </c>
      <c r="C80" s="509" t="s">
        <v>106</v>
      </c>
      <c r="D80" s="510"/>
      <c r="E80" s="510"/>
      <c r="F80" s="510"/>
      <c r="G80" s="510"/>
      <c r="H80" s="510"/>
      <c r="I80" s="510"/>
      <c r="J80" s="511"/>
      <c r="K80" s="30"/>
      <c r="L80" s="30"/>
      <c r="M80" s="30"/>
      <c r="N80" s="30"/>
      <c r="O80" s="30"/>
      <c r="P80" s="30"/>
      <c r="Q80" s="32"/>
    </row>
    <row r="81" spans="1:17" s="33" customFormat="1" ht="83.25" customHeight="1" thickBot="1">
      <c r="A81" s="524" t="s">
        <v>72</v>
      </c>
      <c r="B81" s="64" t="s">
        <v>44</v>
      </c>
      <c r="C81" s="14">
        <v>83333</v>
      </c>
      <c r="D81" s="14">
        <v>83333</v>
      </c>
      <c r="E81" s="17" t="s">
        <v>52</v>
      </c>
      <c r="F81" s="20" t="s">
        <v>58</v>
      </c>
      <c r="G81" s="13" t="s">
        <v>56</v>
      </c>
      <c r="H81" s="4"/>
      <c r="I81" s="20" t="s">
        <v>57</v>
      </c>
      <c r="J81" s="20" t="s">
        <v>37</v>
      </c>
      <c r="K81" s="30"/>
      <c r="L81" s="30"/>
      <c r="M81" s="30"/>
      <c r="N81" s="30"/>
      <c r="O81" s="30"/>
      <c r="P81" s="30"/>
      <c r="Q81" s="32"/>
    </row>
    <row r="82" spans="1:17" s="33" customFormat="1" ht="56.25" customHeight="1" thickBot="1">
      <c r="A82" s="525"/>
      <c r="B82" s="45" t="s">
        <v>71</v>
      </c>
      <c r="C82" s="509" t="s">
        <v>106</v>
      </c>
      <c r="D82" s="510"/>
      <c r="E82" s="510"/>
      <c r="F82" s="510"/>
      <c r="G82" s="510"/>
      <c r="H82" s="510"/>
      <c r="I82" s="510"/>
      <c r="J82" s="511"/>
      <c r="K82" s="30"/>
      <c r="L82" s="20"/>
      <c r="M82" s="30"/>
      <c r="N82" s="30"/>
      <c r="O82" s="30"/>
      <c r="P82" s="30"/>
      <c r="Q82" s="32"/>
    </row>
    <row r="83" spans="1:17" s="33" customFormat="1" ht="68.25" customHeight="1" thickBot="1">
      <c r="A83" s="524" t="s">
        <v>74</v>
      </c>
      <c r="B83" s="26" t="s">
        <v>45</v>
      </c>
      <c r="C83" s="14">
        <v>50000</v>
      </c>
      <c r="D83" s="14">
        <v>50000</v>
      </c>
      <c r="E83" s="17" t="s">
        <v>53</v>
      </c>
      <c r="F83" s="20" t="s">
        <v>58</v>
      </c>
      <c r="G83" s="13" t="s">
        <v>56</v>
      </c>
      <c r="H83" s="4"/>
      <c r="I83" s="20" t="s">
        <v>57</v>
      </c>
      <c r="J83" s="20" t="s">
        <v>37</v>
      </c>
      <c r="K83" s="30"/>
      <c r="L83" s="30"/>
      <c r="M83" s="30"/>
      <c r="N83" s="30"/>
      <c r="O83" s="30"/>
      <c r="P83" s="30"/>
      <c r="Q83" s="32"/>
    </row>
    <row r="84" spans="1:17" s="33" customFormat="1" ht="68.25" customHeight="1" thickBot="1">
      <c r="A84" s="525"/>
      <c r="B84" s="45" t="s">
        <v>71</v>
      </c>
      <c r="C84" s="509" t="s">
        <v>107</v>
      </c>
      <c r="D84" s="510"/>
      <c r="E84" s="510"/>
      <c r="F84" s="510"/>
      <c r="G84" s="510"/>
      <c r="H84" s="510"/>
      <c r="I84" s="510"/>
      <c r="J84" s="511"/>
      <c r="K84" s="30"/>
      <c r="L84" s="30"/>
      <c r="M84" s="30"/>
      <c r="N84" s="30"/>
      <c r="O84" s="30"/>
      <c r="P84" s="30"/>
      <c r="Q84" s="32"/>
    </row>
    <row r="85" spans="1:17" s="33" customFormat="1" ht="15" customHeight="1" thickBot="1">
      <c r="A85" s="72"/>
      <c r="B85" s="85" t="s">
        <v>70</v>
      </c>
      <c r="C85" s="87"/>
      <c r="D85" s="87"/>
      <c r="E85" s="89"/>
      <c r="F85" s="88"/>
      <c r="G85" s="90"/>
      <c r="H85" s="91"/>
      <c r="I85" s="92"/>
      <c r="J85" s="84"/>
      <c r="K85" s="30"/>
      <c r="L85" s="30"/>
      <c r="M85" s="30"/>
      <c r="N85" s="30"/>
      <c r="O85" s="30"/>
      <c r="P85" s="30"/>
      <c r="Q85" s="32"/>
    </row>
    <row r="86" spans="1:17" s="33" customFormat="1" ht="15" customHeight="1" thickBot="1">
      <c r="A86" s="93"/>
      <c r="B86" s="86" t="s">
        <v>6</v>
      </c>
      <c r="C86" s="79"/>
      <c r="D86" s="79"/>
      <c r="E86" s="80"/>
      <c r="F86" s="80"/>
      <c r="G86" s="81"/>
      <c r="H86" s="82"/>
      <c r="I86" s="83"/>
      <c r="J86" s="78"/>
      <c r="K86" s="30"/>
      <c r="L86" s="30"/>
      <c r="M86" s="30"/>
      <c r="N86" s="30"/>
      <c r="O86" s="30"/>
      <c r="P86" s="30"/>
      <c r="Q86" s="32"/>
    </row>
    <row r="87" spans="1:15" ht="64.5" thickBot="1">
      <c r="A87" s="524" t="s">
        <v>73</v>
      </c>
      <c r="B87" s="27" t="s">
        <v>46</v>
      </c>
      <c r="C87" s="14">
        <v>41667</v>
      </c>
      <c r="D87" s="14">
        <v>41667</v>
      </c>
      <c r="E87" s="17" t="s">
        <v>54</v>
      </c>
      <c r="F87" s="20" t="s">
        <v>58</v>
      </c>
      <c r="G87" s="13" t="s">
        <v>56</v>
      </c>
      <c r="H87" s="4"/>
      <c r="I87" s="20" t="s">
        <v>57</v>
      </c>
      <c r="J87" s="20" t="s">
        <v>37</v>
      </c>
      <c r="O87" s="2"/>
    </row>
    <row r="88" spans="1:15" ht="51.75" thickBot="1">
      <c r="A88" s="525"/>
      <c r="B88" s="45" t="s">
        <v>71</v>
      </c>
      <c r="C88" s="509" t="s">
        <v>108</v>
      </c>
      <c r="D88" s="510"/>
      <c r="E88" s="510"/>
      <c r="F88" s="510"/>
      <c r="G88" s="510"/>
      <c r="H88" s="510"/>
      <c r="I88" s="510"/>
      <c r="J88" s="511"/>
      <c r="O88" s="2"/>
    </row>
    <row r="89" spans="1:15" ht="53.25" customHeight="1" thickBot="1">
      <c r="A89" s="531" t="s">
        <v>72</v>
      </c>
      <c r="B89" s="27" t="s">
        <v>7</v>
      </c>
      <c r="C89" s="14">
        <v>41667</v>
      </c>
      <c r="D89" s="14">
        <v>41667</v>
      </c>
      <c r="E89" s="17" t="s">
        <v>55</v>
      </c>
      <c r="F89" s="20" t="s">
        <v>58</v>
      </c>
      <c r="G89" s="13" t="s">
        <v>56</v>
      </c>
      <c r="H89" s="4"/>
      <c r="I89" s="20" t="s">
        <v>57</v>
      </c>
      <c r="J89" s="20" t="s">
        <v>37</v>
      </c>
      <c r="O89" s="2"/>
    </row>
    <row r="90" spans="1:15" ht="53.25" customHeight="1" thickBot="1">
      <c r="A90" s="532"/>
      <c r="B90" s="45" t="s">
        <v>71</v>
      </c>
      <c r="C90" s="509" t="s">
        <v>88</v>
      </c>
      <c r="D90" s="510"/>
      <c r="E90" s="510"/>
      <c r="F90" s="510"/>
      <c r="G90" s="510"/>
      <c r="H90" s="510"/>
      <c r="I90" s="510"/>
      <c r="J90" s="511"/>
      <c r="O90" s="2"/>
    </row>
    <row r="91" spans="1:15" ht="53.25" customHeight="1" thickBot="1">
      <c r="A91" s="531" t="s">
        <v>74</v>
      </c>
      <c r="B91" s="27" t="s">
        <v>46</v>
      </c>
      <c r="C91" s="14">
        <v>83333</v>
      </c>
      <c r="D91" s="14">
        <v>83333</v>
      </c>
      <c r="E91" s="17" t="s">
        <v>54</v>
      </c>
      <c r="F91" s="20" t="s">
        <v>58</v>
      </c>
      <c r="G91" s="13" t="s">
        <v>56</v>
      </c>
      <c r="H91" s="4"/>
      <c r="I91" s="20" t="s">
        <v>57</v>
      </c>
      <c r="J91" s="20" t="s">
        <v>38</v>
      </c>
      <c r="O91" s="2"/>
    </row>
    <row r="92" spans="1:15" ht="53.25" customHeight="1" thickBot="1">
      <c r="A92" s="532"/>
      <c r="B92" s="45" t="s">
        <v>71</v>
      </c>
      <c r="C92" s="528" t="s">
        <v>108</v>
      </c>
      <c r="D92" s="529"/>
      <c r="E92" s="529"/>
      <c r="F92" s="529"/>
      <c r="G92" s="529"/>
      <c r="H92" s="529"/>
      <c r="I92" s="529"/>
      <c r="J92" s="530"/>
      <c r="O92" s="2"/>
    </row>
    <row r="93" spans="1:15" ht="53.25" customHeight="1" thickBot="1">
      <c r="A93" s="531" t="s">
        <v>75</v>
      </c>
      <c r="B93" s="27" t="s">
        <v>7</v>
      </c>
      <c r="C93" s="14">
        <v>83333</v>
      </c>
      <c r="D93" s="14">
        <v>83333</v>
      </c>
      <c r="E93" s="17" t="s">
        <v>55</v>
      </c>
      <c r="F93" s="20" t="s">
        <v>58</v>
      </c>
      <c r="G93" s="13" t="s">
        <v>56</v>
      </c>
      <c r="H93" s="4"/>
      <c r="I93" s="20" t="s">
        <v>57</v>
      </c>
      <c r="J93" s="20" t="s">
        <v>38</v>
      </c>
      <c r="O93" s="2"/>
    </row>
    <row r="94" spans="1:15" ht="53.25" customHeight="1" thickBot="1">
      <c r="A94" s="532"/>
      <c r="B94" s="45" t="s">
        <v>71</v>
      </c>
      <c r="C94" s="528" t="s">
        <v>88</v>
      </c>
      <c r="D94" s="529"/>
      <c r="E94" s="529"/>
      <c r="F94" s="529"/>
      <c r="G94" s="529"/>
      <c r="H94" s="529"/>
      <c r="I94" s="529"/>
      <c r="J94" s="530"/>
      <c r="O94" s="2"/>
    </row>
    <row r="98" ht="12.75">
      <c r="E98" s="28"/>
    </row>
    <row r="99" spans="3:16" ht="14.25" customHeight="1">
      <c r="C99" s="535"/>
      <c r="D99" s="535"/>
      <c r="E99" s="535"/>
      <c r="F99" s="535"/>
      <c r="G99" s="535"/>
      <c r="H99" s="535"/>
      <c r="I99" s="535"/>
      <c r="J99" s="535"/>
      <c r="K99" s="535"/>
      <c r="L99" s="535"/>
      <c r="M99" s="535"/>
      <c r="N99" s="535"/>
      <c r="O99" s="535"/>
      <c r="P99" s="535"/>
    </row>
    <row r="100" ht="15.75">
      <c r="E100" s="18"/>
    </row>
    <row r="101" ht="15.75">
      <c r="E101" s="18"/>
    </row>
    <row r="102" ht="15.75">
      <c r="E102" s="18"/>
    </row>
  </sheetData>
  <sheetProtection/>
  <mergeCells count="84">
    <mergeCell ref="A9:J9"/>
    <mergeCell ref="A10:J10"/>
    <mergeCell ref="A11:J11"/>
    <mergeCell ref="A13:J13"/>
    <mergeCell ref="A14:J14"/>
    <mergeCell ref="A15:J15"/>
    <mergeCell ref="A16:J16"/>
    <mergeCell ref="A17:J17"/>
    <mergeCell ref="A18:J18"/>
    <mergeCell ref="C99:P99"/>
    <mergeCell ref="D23:E23"/>
    <mergeCell ref="G23:I23"/>
    <mergeCell ref="C84:J84"/>
    <mergeCell ref="C88:J88"/>
    <mergeCell ref="C90:J90"/>
    <mergeCell ref="C92:J92"/>
    <mergeCell ref="C94:J94"/>
    <mergeCell ref="C50:J50"/>
    <mergeCell ref="C54:J54"/>
    <mergeCell ref="A93:A94"/>
    <mergeCell ref="A91:A92"/>
    <mergeCell ref="A89:A90"/>
    <mergeCell ref="A87:A88"/>
    <mergeCell ref="A83:A84"/>
    <mergeCell ref="A81:A82"/>
    <mergeCell ref="A79:A80"/>
    <mergeCell ref="A75:A76"/>
    <mergeCell ref="A73:A74"/>
    <mergeCell ref="A71:A72"/>
    <mergeCell ref="A69:A70"/>
    <mergeCell ref="A67:A68"/>
    <mergeCell ref="A65:A66"/>
    <mergeCell ref="A63:A64"/>
    <mergeCell ref="A57:A58"/>
    <mergeCell ref="A59:A60"/>
    <mergeCell ref="A55:A56"/>
    <mergeCell ref="A53:A54"/>
    <mergeCell ref="A49:A50"/>
    <mergeCell ref="A61:A62"/>
    <mergeCell ref="A27:A28"/>
    <mergeCell ref="A23:A24"/>
    <mergeCell ref="B23:B24"/>
    <mergeCell ref="A31:A32"/>
    <mergeCell ref="A47:A48"/>
    <mergeCell ref="A45:A46"/>
    <mergeCell ref="A43:A44"/>
    <mergeCell ref="A41:A42"/>
    <mergeCell ref="A39:A40"/>
    <mergeCell ref="A37:A38"/>
    <mergeCell ref="C32:J32"/>
    <mergeCell ref="C42:J42"/>
    <mergeCell ref="C44:J44"/>
    <mergeCell ref="A35:A36"/>
    <mergeCell ref="A33:A34"/>
    <mergeCell ref="A29:A30"/>
    <mergeCell ref="C40:J40"/>
    <mergeCell ref="C80:J80"/>
    <mergeCell ref="C56:J56"/>
    <mergeCell ref="C58:J58"/>
    <mergeCell ref="C62:J62"/>
    <mergeCell ref="C60:J60"/>
    <mergeCell ref="C68:J68"/>
    <mergeCell ref="C64:J64"/>
    <mergeCell ref="C66:J66"/>
    <mergeCell ref="C23:C24"/>
    <mergeCell ref="F23:F24"/>
    <mergeCell ref="A20:J20"/>
    <mergeCell ref="A21:J21"/>
    <mergeCell ref="C76:J76"/>
    <mergeCell ref="C48:J48"/>
    <mergeCell ref="C46:J46"/>
    <mergeCell ref="J23:J24"/>
    <mergeCell ref="C28:J28"/>
    <mergeCell ref="C30:J30"/>
    <mergeCell ref="C82:J82"/>
    <mergeCell ref="A4:K4"/>
    <mergeCell ref="A22:J22"/>
    <mergeCell ref="C70:J70"/>
    <mergeCell ref="C72:J72"/>
    <mergeCell ref="A19:J19"/>
    <mergeCell ref="C34:J34"/>
    <mergeCell ref="C36:J36"/>
    <mergeCell ref="C38:J38"/>
  </mergeCells>
  <printOptions/>
  <pageMargins left="0.58" right="0.14" top="0.42" bottom="0.34" header="0.25" footer="0.21"/>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AR48"/>
  <sheetViews>
    <sheetView zoomScale="89" zoomScaleNormal="89" zoomScalePageLayoutView="0" workbookViewId="0" topLeftCell="A14">
      <selection activeCell="I15" sqref="I15"/>
    </sheetView>
  </sheetViews>
  <sheetFormatPr defaultColWidth="9.140625" defaultRowHeight="12.75"/>
  <cols>
    <col min="1" max="1" width="5.8515625" style="269" customWidth="1"/>
    <col min="2" max="2" width="24.140625" style="269" customWidth="1"/>
    <col min="3" max="3" width="13.421875" style="269" customWidth="1"/>
    <col min="4" max="4" width="14.28125" style="269" customWidth="1"/>
    <col min="5" max="5" width="10.421875" style="269" customWidth="1"/>
    <col min="6" max="6" width="10.28125" style="269" customWidth="1"/>
    <col min="7" max="7" width="13.7109375" style="269" customWidth="1"/>
    <col min="8" max="8" width="13.421875" style="269" customWidth="1"/>
    <col min="9" max="9" width="15.140625" style="269" customWidth="1"/>
    <col min="10" max="10" width="12.7109375" style="269" customWidth="1"/>
    <col min="11" max="11" width="14.00390625" style="269" customWidth="1"/>
    <col min="12" max="16384" width="9.140625" style="269" customWidth="1"/>
  </cols>
  <sheetData>
    <row r="1" spans="1:7" ht="0.75" customHeight="1">
      <c r="A1" s="98"/>
      <c r="E1" s="271"/>
      <c r="F1" s="271"/>
      <c r="G1" s="271"/>
    </row>
    <row r="2" spans="1:11" ht="20.25" customHeight="1">
      <c r="A2" s="570" t="s">
        <v>124</v>
      </c>
      <c r="B2" s="570"/>
      <c r="C2" s="570"/>
      <c r="D2" s="570"/>
      <c r="E2" s="570"/>
      <c r="F2" s="570"/>
      <c r="G2" s="570"/>
      <c r="H2" s="570"/>
      <c r="I2" s="570"/>
      <c r="J2" s="570"/>
      <c r="K2" s="570"/>
    </row>
    <row r="3" spans="1:11" ht="19.5" customHeight="1">
      <c r="A3" s="571" t="s">
        <v>403</v>
      </c>
      <c r="B3" s="571"/>
      <c r="C3" s="571"/>
      <c r="D3" s="571"/>
      <c r="E3" s="571"/>
      <c r="F3" s="571"/>
      <c r="G3" s="571"/>
      <c r="H3" s="571"/>
      <c r="I3" s="571"/>
      <c r="J3" s="571"/>
      <c r="K3" s="571"/>
    </row>
    <row r="4" spans="1:11" ht="111.75" customHeight="1">
      <c r="A4" s="572" t="s">
        <v>262</v>
      </c>
      <c r="B4" s="573"/>
      <c r="C4" s="573"/>
      <c r="D4" s="573"/>
      <c r="E4" s="573"/>
      <c r="F4" s="573"/>
      <c r="G4" s="573"/>
      <c r="H4" s="573"/>
      <c r="I4" s="573"/>
      <c r="J4" s="573"/>
      <c r="K4" s="573"/>
    </row>
    <row r="5" spans="1:7" ht="21" thickBot="1">
      <c r="A5" s="98"/>
      <c r="B5" s="99"/>
      <c r="E5" s="271"/>
      <c r="F5" s="271"/>
      <c r="G5" s="271"/>
    </row>
    <row r="6" spans="1:11" ht="19.5" thickBot="1">
      <c r="A6" s="513" t="s">
        <v>109</v>
      </c>
      <c r="B6" s="575"/>
      <c r="C6" s="575"/>
      <c r="D6" s="575"/>
      <c r="E6" s="575"/>
      <c r="F6" s="575"/>
      <c r="G6" s="575"/>
      <c r="H6" s="575"/>
      <c r="I6" s="575"/>
      <c r="J6" s="575"/>
      <c r="K6" s="362"/>
    </row>
    <row r="7" spans="1:11" ht="50.25" customHeight="1" thickBot="1">
      <c r="A7" s="517" t="s">
        <v>217</v>
      </c>
      <c r="B7" s="517" t="s">
        <v>61</v>
      </c>
      <c r="C7" s="517" t="s">
        <v>62</v>
      </c>
      <c r="D7" s="582" t="s">
        <v>121</v>
      </c>
      <c r="E7" s="583"/>
      <c r="F7" s="517" t="s">
        <v>192</v>
      </c>
      <c r="G7" s="584" t="s">
        <v>87</v>
      </c>
      <c r="H7" s="585"/>
      <c r="I7" s="586"/>
      <c r="J7" s="587" t="s">
        <v>69</v>
      </c>
      <c r="K7" s="574" t="s">
        <v>142</v>
      </c>
    </row>
    <row r="8" spans="1:11" ht="32.25" thickBot="1">
      <c r="A8" s="518"/>
      <c r="B8" s="518"/>
      <c r="C8" s="518"/>
      <c r="D8" s="363" t="s">
        <v>63</v>
      </c>
      <c r="E8" s="364" t="s">
        <v>64</v>
      </c>
      <c r="F8" s="518"/>
      <c r="G8" s="365" t="s">
        <v>66</v>
      </c>
      <c r="H8" s="365" t="s">
        <v>67</v>
      </c>
      <c r="I8" s="365" t="s">
        <v>68</v>
      </c>
      <c r="J8" s="588"/>
      <c r="K8" s="567"/>
    </row>
    <row r="9" spans="1:11" ht="21" customHeight="1" thickBot="1">
      <c r="A9" s="366"/>
      <c r="B9" s="367" t="s">
        <v>70</v>
      </c>
      <c r="C9" s="131">
        <f>SUM(C10+C30+C33)</f>
        <v>8723684</v>
      </c>
      <c r="D9" s="131">
        <f>+C9</f>
        <v>8723684</v>
      </c>
      <c r="E9" s="368"/>
      <c r="F9" s="369"/>
      <c r="G9" s="370"/>
      <c r="H9" s="370"/>
      <c r="I9" s="371"/>
      <c r="J9" s="372"/>
      <c r="K9" s="131">
        <f>SUM(K10+K30+K33)</f>
        <v>9479420</v>
      </c>
    </row>
    <row r="10" spans="1:11" ht="19.5" customHeight="1" thickBot="1">
      <c r="A10" s="479"/>
      <c r="B10" s="480" t="s">
        <v>1</v>
      </c>
      <c r="C10" s="481">
        <f>SUM(C11+C13+C15+C17+C18+C22+C24+C26+C28)</f>
        <v>7255418</v>
      </c>
      <c r="D10" s="481">
        <f>C10</f>
        <v>7255418</v>
      </c>
      <c r="E10" s="482"/>
      <c r="F10" s="483"/>
      <c r="G10" s="484"/>
      <c r="H10" s="484"/>
      <c r="I10" s="485"/>
      <c r="J10" s="486"/>
      <c r="K10" s="481">
        <f>SUM(K17+K18+K22+K24+K26+K28)</f>
        <v>7717500</v>
      </c>
    </row>
    <row r="11" spans="1:11" ht="147.75" customHeight="1" thickBot="1">
      <c r="A11" s="579">
        <v>1</v>
      </c>
      <c r="B11" s="260" t="s">
        <v>301</v>
      </c>
      <c r="C11" s="291">
        <v>416667</v>
      </c>
      <c r="D11" s="195">
        <v>416667</v>
      </c>
      <c r="E11" s="262" t="s">
        <v>131</v>
      </c>
      <c r="F11" s="197" t="s">
        <v>58</v>
      </c>
      <c r="G11" s="151" t="s">
        <v>117</v>
      </c>
      <c r="H11" s="151" t="s">
        <v>232</v>
      </c>
      <c r="I11" s="198" t="s">
        <v>160</v>
      </c>
      <c r="J11" s="292" t="s">
        <v>149</v>
      </c>
      <c r="K11" s="446">
        <v>500000</v>
      </c>
    </row>
    <row r="12" spans="1:11" ht="113.25" customHeight="1" thickBot="1">
      <c r="A12" s="580"/>
      <c r="B12" s="217" t="s">
        <v>140</v>
      </c>
      <c r="C12" s="576" t="s">
        <v>282</v>
      </c>
      <c r="D12" s="577"/>
      <c r="E12" s="577"/>
      <c r="F12" s="577"/>
      <c r="G12" s="577"/>
      <c r="H12" s="577"/>
      <c r="I12" s="577"/>
      <c r="J12" s="578"/>
      <c r="K12" s="263"/>
    </row>
    <row r="13" spans="1:11" ht="307.5" customHeight="1" thickBot="1">
      <c r="A13" s="581">
        <v>2</v>
      </c>
      <c r="B13" s="110" t="s">
        <v>300</v>
      </c>
      <c r="C13" s="190">
        <v>365833</v>
      </c>
      <c r="D13" s="190">
        <v>365833</v>
      </c>
      <c r="E13" s="196" t="s">
        <v>170</v>
      </c>
      <c r="F13" s="197" t="s">
        <v>58</v>
      </c>
      <c r="G13" s="151" t="s">
        <v>233</v>
      </c>
      <c r="H13" s="151" t="s">
        <v>232</v>
      </c>
      <c r="I13" s="198" t="s">
        <v>160</v>
      </c>
      <c r="J13" s="191" t="s">
        <v>149</v>
      </c>
      <c r="K13" s="415">
        <v>439000</v>
      </c>
    </row>
    <row r="14" spans="1:11" ht="117.75" customHeight="1" thickBot="1">
      <c r="A14" s="580"/>
      <c r="B14" s="128" t="s">
        <v>140</v>
      </c>
      <c r="C14" s="564" t="s">
        <v>281</v>
      </c>
      <c r="D14" s="564"/>
      <c r="E14" s="564"/>
      <c r="F14" s="564"/>
      <c r="G14" s="564"/>
      <c r="H14" s="564"/>
      <c r="I14" s="564"/>
      <c r="J14" s="564"/>
      <c r="K14" s="507"/>
    </row>
    <row r="15" spans="1:11" ht="133.5" customHeight="1" thickBot="1">
      <c r="A15" s="581">
        <v>3</v>
      </c>
      <c r="B15" s="110" t="s">
        <v>404</v>
      </c>
      <c r="C15" s="283">
        <v>41667</v>
      </c>
      <c r="D15" s="283">
        <v>41667</v>
      </c>
      <c r="E15" s="196" t="s">
        <v>170</v>
      </c>
      <c r="F15" s="197" t="s">
        <v>58</v>
      </c>
      <c r="G15" s="151" t="s">
        <v>233</v>
      </c>
      <c r="H15" s="151" t="s">
        <v>232</v>
      </c>
      <c r="I15" s="198" t="s">
        <v>160</v>
      </c>
      <c r="J15" s="196" t="s">
        <v>150</v>
      </c>
      <c r="K15" s="411">
        <v>50000</v>
      </c>
    </row>
    <row r="16" spans="1:11" ht="52.5" customHeight="1" thickBot="1">
      <c r="A16" s="580"/>
      <c r="B16" s="128" t="s">
        <v>140</v>
      </c>
      <c r="C16" s="564" t="s">
        <v>283</v>
      </c>
      <c r="D16" s="564"/>
      <c r="E16" s="564"/>
      <c r="F16" s="564"/>
      <c r="G16" s="564"/>
      <c r="H16" s="564"/>
      <c r="I16" s="564"/>
      <c r="J16" s="565"/>
      <c r="K16" s="290"/>
    </row>
    <row r="17" spans="1:11" ht="391.5" customHeight="1" thickBot="1">
      <c r="A17" s="589">
        <v>4</v>
      </c>
      <c r="B17" s="487" t="s">
        <v>299</v>
      </c>
      <c r="C17" s="590">
        <v>1822917</v>
      </c>
      <c r="D17" s="592">
        <v>1822917</v>
      </c>
      <c r="E17" s="566" t="s">
        <v>253</v>
      </c>
      <c r="F17" s="595" t="s">
        <v>120</v>
      </c>
      <c r="G17" s="595" t="s">
        <v>233</v>
      </c>
      <c r="H17" s="595" t="s">
        <v>244</v>
      </c>
      <c r="I17" s="595" t="s">
        <v>245</v>
      </c>
      <c r="J17" s="566" t="s">
        <v>400</v>
      </c>
      <c r="K17" s="568">
        <v>2187500</v>
      </c>
    </row>
    <row r="18" spans="1:11" ht="327.75" customHeight="1" thickBot="1">
      <c r="A18" s="589"/>
      <c r="B18" s="488" t="s">
        <v>298</v>
      </c>
      <c r="C18" s="591"/>
      <c r="D18" s="593"/>
      <c r="E18" s="594"/>
      <c r="F18" s="596"/>
      <c r="G18" s="597"/>
      <c r="H18" s="597"/>
      <c r="I18" s="597"/>
      <c r="J18" s="567"/>
      <c r="K18" s="569"/>
    </row>
    <row r="19" spans="1:11" ht="15" customHeight="1" hidden="1" thickBot="1">
      <c r="A19" s="589"/>
      <c r="B19" s="380" t="s">
        <v>115</v>
      </c>
      <c r="C19" s="381"/>
      <c r="D19" s="382">
        <v>500000</v>
      </c>
      <c r="E19" s="383">
        <v>423599</v>
      </c>
      <c r="F19" s="384" t="s">
        <v>116</v>
      </c>
      <c r="G19" s="384" t="s">
        <v>117</v>
      </c>
      <c r="H19" s="384" t="s">
        <v>8</v>
      </c>
      <c r="I19" s="384" t="s">
        <v>118</v>
      </c>
      <c r="J19" s="385" t="s">
        <v>119</v>
      </c>
      <c r="K19" s="386"/>
    </row>
    <row r="20" spans="1:11" ht="117" customHeight="1" thickBot="1">
      <c r="A20" s="589"/>
      <c r="B20" s="387" t="s">
        <v>152</v>
      </c>
      <c r="C20" s="559" t="s">
        <v>289</v>
      </c>
      <c r="D20" s="560"/>
      <c r="E20" s="560"/>
      <c r="F20" s="560"/>
      <c r="G20" s="560"/>
      <c r="H20" s="560"/>
      <c r="I20" s="560"/>
      <c r="J20" s="560"/>
      <c r="K20" s="378"/>
    </row>
    <row r="21" spans="1:11" ht="13.5" customHeight="1" hidden="1" thickBot="1">
      <c r="A21" s="589"/>
      <c r="B21" s="388"/>
      <c r="C21" s="562"/>
      <c r="D21" s="563"/>
      <c r="E21" s="563"/>
      <c r="F21" s="563"/>
      <c r="G21" s="563"/>
      <c r="H21" s="563"/>
      <c r="I21" s="563"/>
      <c r="J21" s="563"/>
      <c r="K21" s="386"/>
    </row>
    <row r="22" spans="1:11" ht="213" customHeight="1" thickBot="1">
      <c r="A22" s="561">
        <v>5</v>
      </c>
      <c r="B22" s="490" t="s">
        <v>296</v>
      </c>
      <c r="C22" s="389">
        <v>3000000</v>
      </c>
      <c r="D22" s="390">
        <v>3000000</v>
      </c>
      <c r="E22" s="270" t="s">
        <v>254</v>
      </c>
      <c r="F22" s="229" t="s">
        <v>401</v>
      </c>
      <c r="G22" s="229" t="s">
        <v>117</v>
      </c>
      <c r="H22" s="229" t="s">
        <v>226</v>
      </c>
      <c r="I22" s="229" t="s">
        <v>160</v>
      </c>
      <c r="J22" s="391" t="s">
        <v>122</v>
      </c>
      <c r="K22" s="411">
        <v>3600000</v>
      </c>
    </row>
    <row r="23" spans="1:11" ht="117.75" customHeight="1" thickBot="1">
      <c r="A23" s="561"/>
      <c r="B23" s="387" t="s">
        <v>151</v>
      </c>
      <c r="C23" s="559" t="s">
        <v>290</v>
      </c>
      <c r="D23" s="560"/>
      <c r="E23" s="560"/>
      <c r="F23" s="560"/>
      <c r="G23" s="560"/>
      <c r="H23" s="560"/>
      <c r="I23" s="560"/>
      <c r="J23" s="560"/>
      <c r="K23" s="378"/>
    </row>
    <row r="24" spans="1:11" ht="277.5" customHeight="1" thickBot="1">
      <c r="A24" s="548">
        <v>6</v>
      </c>
      <c r="B24" s="489" t="s">
        <v>297</v>
      </c>
      <c r="C24" s="392">
        <v>775000</v>
      </c>
      <c r="D24" s="376">
        <v>775000</v>
      </c>
      <c r="E24" s="199" t="s">
        <v>255</v>
      </c>
      <c r="F24" s="229" t="s">
        <v>401</v>
      </c>
      <c r="G24" s="229" t="s">
        <v>117</v>
      </c>
      <c r="H24" s="229" t="s">
        <v>226</v>
      </c>
      <c r="I24" s="229" t="s">
        <v>160</v>
      </c>
      <c r="J24" s="309" t="s">
        <v>122</v>
      </c>
      <c r="K24" s="411">
        <v>930000</v>
      </c>
    </row>
    <row r="25" spans="1:11" ht="85.5" customHeight="1" thickBot="1">
      <c r="A25" s="523"/>
      <c r="B25" s="377" t="s">
        <v>151</v>
      </c>
      <c r="C25" s="559" t="s">
        <v>291</v>
      </c>
      <c r="D25" s="560"/>
      <c r="E25" s="560"/>
      <c r="F25" s="560"/>
      <c r="G25" s="560"/>
      <c r="H25" s="560"/>
      <c r="I25" s="560"/>
      <c r="J25" s="560"/>
      <c r="K25" s="378"/>
    </row>
    <row r="26" spans="1:11" ht="211.5" customHeight="1" thickBot="1">
      <c r="A26" s="554">
        <v>7</v>
      </c>
      <c r="B26" s="490" t="s">
        <v>296</v>
      </c>
      <c r="C26" s="393">
        <v>541667</v>
      </c>
      <c r="D26" s="393">
        <v>541667</v>
      </c>
      <c r="E26" s="270" t="s">
        <v>254</v>
      </c>
      <c r="F26" s="237" t="s">
        <v>120</v>
      </c>
      <c r="G26" s="229" t="s">
        <v>117</v>
      </c>
      <c r="H26" s="229" t="s">
        <v>226</v>
      </c>
      <c r="I26" s="229" t="s">
        <v>160</v>
      </c>
      <c r="J26" s="379" t="s">
        <v>123</v>
      </c>
      <c r="K26" s="411">
        <v>650000</v>
      </c>
    </row>
    <row r="27" spans="1:11" ht="84" customHeight="1" thickBot="1">
      <c r="A27" s="555"/>
      <c r="B27" s="377" t="s">
        <v>153</v>
      </c>
      <c r="C27" s="559" t="s">
        <v>290</v>
      </c>
      <c r="D27" s="560"/>
      <c r="E27" s="560"/>
      <c r="F27" s="560"/>
      <c r="G27" s="560"/>
      <c r="H27" s="560"/>
      <c r="I27" s="560"/>
      <c r="J27" s="560"/>
      <c r="K27" s="378"/>
    </row>
    <row r="28" spans="1:11" ht="230.25" customHeight="1" thickBot="1">
      <c r="A28" s="522">
        <v>8</v>
      </c>
      <c r="B28" s="489" t="s">
        <v>295</v>
      </c>
      <c r="C28" s="376">
        <v>291667</v>
      </c>
      <c r="D28" s="376">
        <v>83333</v>
      </c>
      <c r="E28" s="199" t="s">
        <v>254</v>
      </c>
      <c r="F28" s="229" t="s">
        <v>120</v>
      </c>
      <c r="G28" s="229" t="s">
        <v>117</v>
      </c>
      <c r="H28" s="229" t="s">
        <v>226</v>
      </c>
      <c r="I28" s="229" t="s">
        <v>160</v>
      </c>
      <c r="J28" s="309" t="s">
        <v>123</v>
      </c>
      <c r="K28" s="411">
        <v>350000</v>
      </c>
    </row>
    <row r="29" spans="1:11" ht="86.25" customHeight="1" thickBot="1">
      <c r="A29" s="523"/>
      <c r="B29" s="377" t="s">
        <v>153</v>
      </c>
      <c r="C29" s="559" t="s">
        <v>291</v>
      </c>
      <c r="D29" s="560"/>
      <c r="E29" s="560"/>
      <c r="F29" s="560"/>
      <c r="G29" s="560"/>
      <c r="H29" s="560"/>
      <c r="I29" s="560"/>
      <c r="J29" s="560"/>
      <c r="K29" s="378"/>
    </row>
    <row r="30" spans="1:44" s="273" customFormat="1" ht="21" customHeight="1" thickBot="1">
      <c r="A30" s="439"/>
      <c r="B30" s="440" t="s">
        <v>2</v>
      </c>
      <c r="C30" s="441">
        <f>C31</f>
        <v>646600</v>
      </c>
      <c r="D30" s="442">
        <f>C30</f>
        <v>646600</v>
      </c>
      <c r="E30" s="443"/>
      <c r="F30" s="443"/>
      <c r="G30" s="443"/>
      <c r="H30" s="443"/>
      <c r="I30" s="443"/>
      <c r="J30" s="443"/>
      <c r="K30" s="444">
        <f>K31</f>
        <v>775920</v>
      </c>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2"/>
      <c r="AN30" s="272"/>
      <c r="AO30" s="272"/>
      <c r="AP30" s="272"/>
      <c r="AQ30" s="272"/>
      <c r="AR30" s="272"/>
    </row>
    <row r="31" spans="1:11" ht="147.75" customHeight="1" thickBot="1">
      <c r="A31" s="522" t="s">
        <v>73</v>
      </c>
      <c r="B31" s="394" t="s">
        <v>285</v>
      </c>
      <c r="C31" s="395">
        <v>646600</v>
      </c>
      <c r="D31" s="395">
        <v>646600</v>
      </c>
      <c r="E31" s="396" t="s">
        <v>259</v>
      </c>
      <c r="F31" s="181" t="s">
        <v>120</v>
      </c>
      <c r="G31" s="181" t="s">
        <v>155</v>
      </c>
      <c r="H31" s="181" t="s">
        <v>156</v>
      </c>
      <c r="I31" s="181" t="s">
        <v>157</v>
      </c>
      <c r="J31" s="309" t="s">
        <v>154</v>
      </c>
      <c r="K31" s="448">
        <v>775920</v>
      </c>
    </row>
    <row r="32" spans="1:11" ht="104.25" customHeight="1">
      <c r="A32" s="556"/>
      <c r="B32" s="397" t="s">
        <v>151</v>
      </c>
      <c r="C32" s="552" t="s">
        <v>284</v>
      </c>
      <c r="D32" s="553"/>
      <c r="E32" s="553"/>
      <c r="F32" s="553"/>
      <c r="G32" s="553"/>
      <c r="H32" s="553"/>
      <c r="I32" s="553"/>
      <c r="J32" s="553"/>
      <c r="K32" s="398"/>
    </row>
    <row r="33" spans="1:11" ht="39" customHeight="1" thickBot="1">
      <c r="A33" s="506"/>
      <c r="B33" s="491" t="s">
        <v>286</v>
      </c>
      <c r="C33" s="403">
        <f>SUM(C34+C38)</f>
        <v>821666</v>
      </c>
      <c r="D33" s="403">
        <f>C33</f>
        <v>821666</v>
      </c>
      <c r="E33" s="404"/>
      <c r="F33" s="404"/>
      <c r="G33" s="404"/>
      <c r="H33" s="404"/>
      <c r="I33" s="404"/>
      <c r="J33" s="404"/>
      <c r="K33" s="403">
        <f>SUM(K34+K38)</f>
        <v>986000</v>
      </c>
    </row>
    <row r="34" spans="1:11" ht="409.5" customHeight="1" thickBot="1">
      <c r="A34" s="522">
        <v>1</v>
      </c>
      <c r="B34" s="100" t="s">
        <v>287</v>
      </c>
      <c r="C34" s="373">
        <v>676000</v>
      </c>
      <c r="D34" s="373">
        <v>676000</v>
      </c>
      <c r="E34" s="181" t="s">
        <v>251</v>
      </c>
      <c r="F34" s="181" t="s">
        <v>58</v>
      </c>
      <c r="G34" s="399" t="s">
        <v>117</v>
      </c>
      <c r="H34" s="399" t="s">
        <v>232</v>
      </c>
      <c r="I34" s="400" t="s">
        <v>160</v>
      </c>
      <c r="J34" s="181" t="s">
        <v>252</v>
      </c>
      <c r="K34" s="449">
        <v>811200</v>
      </c>
    </row>
    <row r="35" spans="1:11" ht="403.5" customHeight="1" thickBot="1">
      <c r="A35" s="548"/>
      <c r="B35" s="334" t="s">
        <v>288</v>
      </c>
      <c r="C35" s="374"/>
      <c r="D35" s="374"/>
      <c r="E35" s="374"/>
      <c r="F35" s="374"/>
      <c r="G35" s="374"/>
      <c r="H35" s="374"/>
      <c r="I35" s="374"/>
      <c r="J35" s="375"/>
      <c r="K35" s="401"/>
    </row>
    <row r="36" spans="1:11" ht="119.25" customHeight="1" thickBot="1">
      <c r="A36" s="548"/>
      <c r="B36" s="334" t="s">
        <v>294</v>
      </c>
      <c r="C36" s="374"/>
      <c r="D36" s="374"/>
      <c r="E36" s="374"/>
      <c r="F36" s="374"/>
      <c r="G36" s="374"/>
      <c r="H36" s="374"/>
      <c r="I36" s="374"/>
      <c r="J36" s="374"/>
      <c r="K36" s="492"/>
    </row>
    <row r="37" spans="1:11" ht="70.5" customHeight="1" thickBot="1">
      <c r="A37" s="523"/>
      <c r="B37" s="402" t="s">
        <v>140</v>
      </c>
      <c r="C37" s="545" t="s">
        <v>292</v>
      </c>
      <c r="D37" s="546"/>
      <c r="E37" s="546"/>
      <c r="F37" s="546"/>
      <c r="G37" s="546"/>
      <c r="H37" s="546"/>
      <c r="I37" s="546"/>
      <c r="J37" s="547"/>
      <c r="K37" s="378"/>
    </row>
    <row r="38" spans="1:11" ht="387.75" customHeight="1" thickBot="1">
      <c r="A38" s="522">
        <v>2</v>
      </c>
      <c r="B38" s="100" t="s">
        <v>293</v>
      </c>
      <c r="C38" s="373">
        <v>145666</v>
      </c>
      <c r="D38" s="373">
        <v>145666</v>
      </c>
      <c r="E38" s="181" t="s">
        <v>251</v>
      </c>
      <c r="F38" s="181" t="s">
        <v>58</v>
      </c>
      <c r="G38" s="399" t="s">
        <v>117</v>
      </c>
      <c r="H38" s="399" t="s">
        <v>232</v>
      </c>
      <c r="I38" s="400" t="s">
        <v>160</v>
      </c>
      <c r="J38" s="181" t="s">
        <v>166</v>
      </c>
      <c r="K38" s="449">
        <v>174800</v>
      </c>
    </row>
    <row r="39" spans="1:11" ht="203.25" customHeight="1" thickBot="1">
      <c r="A39" s="548"/>
      <c r="B39" s="126" t="s">
        <v>407</v>
      </c>
      <c r="C39" s="494"/>
      <c r="D39" s="494"/>
      <c r="E39" s="187"/>
      <c r="F39" s="187"/>
      <c r="G39" s="187"/>
      <c r="H39" s="187"/>
      <c r="I39" s="187"/>
      <c r="J39" s="187"/>
      <c r="K39" s="493"/>
    </row>
    <row r="40" spans="1:11" ht="75.75" customHeight="1" thickBot="1">
      <c r="A40" s="523"/>
      <c r="B40" s="402" t="s">
        <v>140</v>
      </c>
      <c r="C40" s="549" t="s">
        <v>292</v>
      </c>
      <c r="D40" s="550"/>
      <c r="E40" s="550"/>
      <c r="F40" s="550"/>
      <c r="G40" s="550"/>
      <c r="H40" s="550"/>
      <c r="I40" s="550"/>
      <c r="J40" s="551"/>
      <c r="K40" s="378"/>
    </row>
    <row r="41" spans="6:9" ht="12.75" customHeight="1">
      <c r="F41" s="352"/>
      <c r="G41" s="352"/>
      <c r="H41" s="352"/>
      <c r="I41" s="352"/>
    </row>
    <row r="42" spans="6:9" ht="12.75" customHeight="1">
      <c r="F42" s="352"/>
      <c r="G42" s="352"/>
      <c r="H42" s="352"/>
      <c r="I42" s="352"/>
    </row>
    <row r="43" spans="1:9" ht="12.75" customHeight="1">
      <c r="A43" s="557" t="s">
        <v>263</v>
      </c>
      <c r="B43" s="558"/>
      <c r="C43" s="558"/>
      <c r="D43" s="558"/>
      <c r="F43" s="352"/>
      <c r="G43" s="352"/>
      <c r="H43" s="352"/>
      <c r="I43" s="352"/>
    </row>
    <row r="44" spans="1:9" ht="27" customHeight="1">
      <c r="A44" s="558"/>
      <c r="B44" s="558"/>
      <c r="C44" s="558"/>
      <c r="D44" s="558"/>
      <c r="F44" s="352"/>
      <c r="G44" s="352"/>
      <c r="H44" s="352"/>
      <c r="I44" s="352"/>
    </row>
    <row r="45" spans="6:11" ht="12.75" customHeight="1">
      <c r="F45" s="352"/>
      <c r="G45" s="543" t="s">
        <v>264</v>
      </c>
      <c r="H45" s="544"/>
      <c r="I45" s="544"/>
      <c r="J45" s="544"/>
      <c r="K45" s="544"/>
    </row>
    <row r="46" spans="7:11" ht="12.75">
      <c r="G46" s="544"/>
      <c r="H46" s="544"/>
      <c r="I46" s="544"/>
      <c r="J46" s="544"/>
      <c r="K46" s="544"/>
    </row>
    <row r="47" spans="7:11" ht="12.75">
      <c r="G47" s="544"/>
      <c r="H47" s="544"/>
      <c r="I47" s="544"/>
      <c r="J47" s="544"/>
      <c r="K47" s="544"/>
    </row>
    <row r="48" spans="7:11" ht="36.75" customHeight="1">
      <c r="G48" s="544"/>
      <c r="H48" s="544"/>
      <c r="I48" s="544"/>
      <c r="J48" s="544"/>
      <c r="K48" s="544"/>
    </row>
  </sheetData>
  <sheetProtection/>
  <mergeCells count="46">
    <mergeCell ref="C14:J14"/>
    <mergeCell ref="A13:A14"/>
    <mergeCell ref="A17:A21"/>
    <mergeCell ref="C17:C18"/>
    <mergeCell ref="D17:D18"/>
    <mergeCell ref="E17:E18"/>
    <mergeCell ref="F17:F18"/>
    <mergeCell ref="G17:G18"/>
    <mergeCell ref="H17:H18"/>
    <mergeCell ref="I17:I18"/>
    <mergeCell ref="C12:J12"/>
    <mergeCell ref="A11:A12"/>
    <mergeCell ref="A7:A8"/>
    <mergeCell ref="A15:A16"/>
    <mergeCell ref="B7:B8"/>
    <mergeCell ref="C7:C8"/>
    <mergeCell ref="D7:E7"/>
    <mergeCell ref="F7:F8"/>
    <mergeCell ref="G7:I7"/>
    <mergeCell ref="J7:J8"/>
    <mergeCell ref="C16:J16"/>
    <mergeCell ref="J17:J18"/>
    <mergeCell ref="K17:K18"/>
    <mergeCell ref="A34:A37"/>
    <mergeCell ref="A2:K2"/>
    <mergeCell ref="A3:K3"/>
    <mergeCell ref="A4:K4"/>
    <mergeCell ref="K7:K8"/>
    <mergeCell ref="A6:J6"/>
    <mergeCell ref="C20:J20"/>
    <mergeCell ref="A22:A23"/>
    <mergeCell ref="C23:J23"/>
    <mergeCell ref="A24:A25"/>
    <mergeCell ref="C25:J25"/>
    <mergeCell ref="C27:J27"/>
    <mergeCell ref="C21:J21"/>
    <mergeCell ref="G45:K48"/>
    <mergeCell ref="C37:J37"/>
    <mergeCell ref="A38:A40"/>
    <mergeCell ref="C40:J40"/>
    <mergeCell ref="C32:J32"/>
    <mergeCell ref="A26:A27"/>
    <mergeCell ref="A31:A32"/>
    <mergeCell ref="A28:A29"/>
    <mergeCell ref="A43:D44"/>
    <mergeCell ref="C29:J29"/>
  </mergeCells>
  <hyperlinks>
    <hyperlink ref="A3" r:id="rId1" display="www.centarzakulturu.org.rs e-mail;centarzakulturu@open.telekom.rs"/>
  </hyperlinks>
  <printOptions/>
  <pageMargins left="0" right="0.16" top="0.2362204724409449" bottom="0.5118110236220472" header="0.2362204724409449" footer="0.5118110236220472"/>
  <pageSetup horizontalDpi="300" verticalDpi="300" orientation="landscape" paperSize="9" r:id="rId2"/>
</worksheet>
</file>

<file path=xl/worksheets/sheet3.xml><?xml version="1.0" encoding="utf-8"?>
<worksheet xmlns="http://schemas.openxmlformats.org/spreadsheetml/2006/main" xmlns:r="http://schemas.openxmlformats.org/officeDocument/2006/relationships">
  <dimension ref="A2:AB192"/>
  <sheetViews>
    <sheetView tabSelected="1" zoomScalePageLayoutView="0" workbookViewId="0" topLeftCell="A169">
      <selection activeCell="C167" sqref="C167"/>
    </sheetView>
  </sheetViews>
  <sheetFormatPr defaultColWidth="9.140625" defaultRowHeight="12.75"/>
  <cols>
    <col min="1" max="1" width="6.28125" style="0" customWidth="1"/>
    <col min="2" max="2" width="27.140625" style="0" customWidth="1"/>
    <col min="3" max="3" width="14.7109375" style="0" customWidth="1"/>
    <col min="4" max="4" width="13.28125" style="0" customWidth="1"/>
    <col min="5" max="5" width="10.140625" style="0" customWidth="1"/>
    <col min="6" max="6" width="10.57421875" style="0" customWidth="1"/>
    <col min="7" max="8" width="12.57421875" style="0" customWidth="1"/>
    <col min="9" max="9" width="12.8515625" style="0" customWidth="1"/>
    <col min="10" max="10" width="12.57421875" style="0" customWidth="1"/>
    <col min="11" max="11" width="14.00390625" style="0" customWidth="1"/>
  </cols>
  <sheetData>
    <row r="2" spans="1:11" ht="20.25">
      <c r="A2" s="652" t="s">
        <v>141</v>
      </c>
      <c r="B2" s="652"/>
      <c r="C2" s="652"/>
      <c r="D2" s="652"/>
      <c r="E2" s="652"/>
      <c r="F2" s="652"/>
      <c r="G2" s="652"/>
      <c r="H2" s="652"/>
      <c r="I2" s="652"/>
      <c r="J2" s="652"/>
      <c r="K2" s="652"/>
    </row>
    <row r="3" spans="1:11" ht="24.75" customHeight="1">
      <c r="A3" s="571" t="s">
        <v>402</v>
      </c>
      <c r="B3" s="571"/>
      <c r="C3" s="571"/>
      <c r="D3" s="571"/>
      <c r="E3" s="571"/>
      <c r="F3" s="571"/>
      <c r="G3" s="571"/>
      <c r="H3" s="571"/>
      <c r="I3" s="571"/>
      <c r="J3" s="571"/>
      <c r="K3" s="571"/>
    </row>
    <row r="4" spans="1:11" ht="105.75" customHeight="1" thickBot="1">
      <c r="A4" s="572" t="s">
        <v>262</v>
      </c>
      <c r="B4" s="573"/>
      <c r="C4" s="573"/>
      <c r="D4" s="573"/>
      <c r="E4" s="573"/>
      <c r="F4" s="573"/>
      <c r="G4" s="573"/>
      <c r="H4" s="573"/>
      <c r="I4" s="573"/>
      <c r="J4" s="573"/>
      <c r="K4" s="573"/>
    </row>
    <row r="5" spans="1:27" ht="21.75" customHeight="1" thickBot="1">
      <c r="A5" s="661" t="s">
        <v>213</v>
      </c>
      <c r="B5" s="662"/>
      <c r="C5" s="662"/>
      <c r="D5" s="662"/>
      <c r="E5" s="662"/>
      <c r="F5" s="662"/>
      <c r="G5" s="662"/>
      <c r="H5" s="662"/>
      <c r="I5" s="662"/>
      <c r="J5" s="662"/>
      <c r="K5" s="238"/>
      <c r="L5" s="215"/>
      <c r="M5" s="215"/>
      <c r="N5" s="215"/>
      <c r="O5" s="215"/>
      <c r="P5" s="215"/>
      <c r="Q5" s="215"/>
      <c r="R5" s="215"/>
      <c r="S5" s="215"/>
      <c r="T5" s="215"/>
      <c r="U5" s="215"/>
      <c r="V5" s="215"/>
      <c r="W5" s="215"/>
      <c r="X5" s="215"/>
      <c r="Y5" s="215"/>
      <c r="Z5" s="215"/>
      <c r="AA5" s="215"/>
    </row>
    <row r="6" spans="1:27" ht="48.75" customHeight="1">
      <c r="A6" s="574" t="s">
        <v>217</v>
      </c>
      <c r="B6" s="517" t="s">
        <v>61</v>
      </c>
      <c r="C6" s="517" t="s">
        <v>177</v>
      </c>
      <c r="D6" s="536" t="s">
        <v>86</v>
      </c>
      <c r="E6" s="537"/>
      <c r="F6" s="574" t="s">
        <v>65</v>
      </c>
      <c r="G6" s="538" t="s">
        <v>87</v>
      </c>
      <c r="H6" s="539"/>
      <c r="I6" s="540"/>
      <c r="J6" s="653" t="s">
        <v>69</v>
      </c>
      <c r="K6" s="647" t="s">
        <v>142</v>
      </c>
      <c r="L6" s="215"/>
      <c r="M6" s="215"/>
      <c r="N6" s="215"/>
      <c r="O6" s="215"/>
      <c r="P6" s="215"/>
      <c r="Q6" s="215"/>
      <c r="R6" s="215"/>
      <c r="S6" s="215"/>
      <c r="T6" s="215"/>
      <c r="U6" s="215"/>
      <c r="V6" s="215"/>
      <c r="W6" s="215"/>
      <c r="X6" s="215"/>
      <c r="Y6" s="215"/>
      <c r="Z6" s="215"/>
      <c r="AA6" s="215"/>
    </row>
    <row r="7" spans="1:27" ht="37.5" customHeight="1" thickBot="1">
      <c r="A7" s="567"/>
      <c r="B7" s="518"/>
      <c r="C7" s="518"/>
      <c r="D7" s="206" t="s">
        <v>63</v>
      </c>
      <c r="E7" s="205" t="s">
        <v>64</v>
      </c>
      <c r="F7" s="567"/>
      <c r="G7" s="202" t="s">
        <v>66</v>
      </c>
      <c r="H7" s="203" t="s">
        <v>67</v>
      </c>
      <c r="I7" s="204" t="s">
        <v>68</v>
      </c>
      <c r="J7" s="654"/>
      <c r="K7" s="648"/>
      <c r="L7" s="215"/>
      <c r="M7" s="215"/>
      <c r="N7" s="215"/>
      <c r="O7" s="215"/>
      <c r="P7" s="215"/>
      <c r="Q7" s="215"/>
      <c r="R7" s="215"/>
      <c r="S7" s="215"/>
      <c r="T7" s="215"/>
      <c r="U7" s="215"/>
      <c r="V7" s="215"/>
      <c r="W7" s="215"/>
      <c r="X7" s="215"/>
      <c r="Y7" s="215"/>
      <c r="Z7" s="215"/>
      <c r="AA7" s="215"/>
    </row>
    <row r="8" spans="1:27" ht="24" customHeight="1" thickBot="1">
      <c r="A8" s="226"/>
      <c r="B8" s="225" t="s">
        <v>70</v>
      </c>
      <c r="C8" s="466">
        <f>SUM(C9+C36+C81+C140+C143+C164+C167+C180)</f>
        <v>6578295</v>
      </c>
      <c r="D8" s="466">
        <f>+C8</f>
        <v>6578295</v>
      </c>
      <c r="E8" s="467"/>
      <c r="F8" s="226"/>
      <c r="G8" s="226"/>
      <c r="H8" s="227"/>
      <c r="I8" s="227"/>
      <c r="J8" s="227"/>
      <c r="K8" s="466" t="e">
        <f>SUM(K9+K36+K81+K140+K143+K164+K167+K180)</f>
        <v>#REF!</v>
      </c>
      <c r="L8" s="215"/>
      <c r="M8" s="215"/>
      <c r="N8" s="215"/>
      <c r="O8" s="215"/>
      <c r="P8" s="215"/>
      <c r="Q8" s="215"/>
      <c r="R8" s="215"/>
      <c r="S8" s="215"/>
      <c r="T8" s="215"/>
      <c r="U8" s="215"/>
      <c r="V8" s="215"/>
      <c r="W8" s="215"/>
      <c r="X8" s="215"/>
      <c r="Y8" s="215"/>
      <c r="Z8" s="215"/>
      <c r="AA8" s="215"/>
    </row>
    <row r="9" spans="1:27" ht="20.25" customHeight="1" thickBot="1">
      <c r="A9" s="471"/>
      <c r="B9" s="472" t="s">
        <v>265</v>
      </c>
      <c r="C9" s="473">
        <f>SUM(C10+C12+C14+C16+C18+C20+C22+C24+C26+C28+C30+C32+C34)</f>
        <v>764606</v>
      </c>
      <c r="D9" s="474">
        <f>C9</f>
        <v>764606</v>
      </c>
      <c r="E9" s="475"/>
      <c r="F9" s="465"/>
      <c r="G9" s="476"/>
      <c r="H9" s="477"/>
      <c r="I9" s="477"/>
      <c r="J9" s="477"/>
      <c r="K9" s="473">
        <v>840400</v>
      </c>
      <c r="L9" s="253"/>
      <c r="M9" s="215"/>
      <c r="N9" s="215"/>
      <c r="O9" s="215"/>
      <c r="P9" s="215"/>
      <c r="Q9" s="215"/>
      <c r="R9" s="215"/>
      <c r="S9" s="215"/>
      <c r="T9" s="215"/>
      <c r="U9" s="215"/>
      <c r="V9" s="215"/>
      <c r="W9" s="215"/>
      <c r="X9" s="215"/>
      <c r="Y9" s="215"/>
      <c r="Z9" s="215"/>
      <c r="AA9" s="215"/>
    </row>
    <row r="10" spans="1:27" ht="141" customHeight="1" thickBot="1">
      <c r="A10" s="599">
        <v>1</v>
      </c>
      <c r="B10" s="468" t="s">
        <v>305</v>
      </c>
      <c r="C10" s="281">
        <v>170833</v>
      </c>
      <c r="D10" s="281">
        <v>170833</v>
      </c>
      <c r="E10" s="469" t="s">
        <v>267</v>
      </c>
      <c r="F10" s="154" t="s">
        <v>58</v>
      </c>
      <c r="G10" s="458" t="s">
        <v>226</v>
      </c>
      <c r="H10" s="458" t="s">
        <v>226</v>
      </c>
      <c r="I10" s="459" t="s">
        <v>266</v>
      </c>
      <c r="J10" s="153" t="s">
        <v>147</v>
      </c>
      <c r="K10" s="470" t="s">
        <v>268</v>
      </c>
      <c r="L10" s="215"/>
      <c r="M10" s="215"/>
      <c r="N10" s="215"/>
      <c r="O10" s="215"/>
      <c r="P10" s="215"/>
      <c r="Q10" s="215"/>
      <c r="R10" s="215"/>
      <c r="S10" s="215"/>
      <c r="T10" s="215"/>
      <c r="U10" s="215"/>
      <c r="V10" s="215"/>
      <c r="W10" s="215"/>
      <c r="X10" s="215"/>
      <c r="Y10" s="215"/>
      <c r="Z10" s="215"/>
      <c r="AA10" s="215"/>
    </row>
    <row r="11" spans="1:27" ht="45.75" customHeight="1" thickBot="1">
      <c r="A11" s="603"/>
      <c r="B11" s="47" t="s">
        <v>140</v>
      </c>
      <c r="C11" s="600" t="s">
        <v>269</v>
      </c>
      <c r="D11" s="601"/>
      <c r="E11" s="601"/>
      <c r="F11" s="601"/>
      <c r="G11" s="601"/>
      <c r="H11" s="601"/>
      <c r="I11" s="601"/>
      <c r="J11" s="602"/>
      <c r="K11" s="240"/>
      <c r="L11" s="215"/>
      <c r="M11" s="215"/>
      <c r="N11" s="215"/>
      <c r="O11" s="215"/>
      <c r="P11" s="215"/>
      <c r="Q11" s="215"/>
      <c r="R11" s="215"/>
      <c r="S11" s="215"/>
      <c r="T11" s="215"/>
      <c r="U11" s="215"/>
      <c r="V11" s="215"/>
      <c r="W11" s="215"/>
      <c r="X11" s="215"/>
      <c r="Y11" s="215"/>
      <c r="Z11" s="215"/>
      <c r="AA11" s="215"/>
    </row>
    <row r="12" spans="1:27" ht="126" customHeight="1" thickBot="1">
      <c r="A12" s="604">
        <v>2</v>
      </c>
      <c r="B12" s="451" t="s">
        <v>306</v>
      </c>
      <c r="C12" s="230">
        <v>31583</v>
      </c>
      <c r="D12" s="230">
        <v>31583</v>
      </c>
      <c r="E12" s="232" t="s">
        <v>271</v>
      </c>
      <c r="F12" s="154" t="s">
        <v>58</v>
      </c>
      <c r="G12" s="452" t="s">
        <v>226</v>
      </c>
      <c r="H12" s="452" t="s">
        <v>226</v>
      </c>
      <c r="I12" s="453" t="s">
        <v>266</v>
      </c>
      <c r="J12" s="153" t="s">
        <v>147</v>
      </c>
      <c r="K12" s="454" t="s">
        <v>270</v>
      </c>
      <c r="L12" s="215"/>
      <c r="M12" s="215"/>
      <c r="N12" s="215"/>
      <c r="O12" s="215"/>
      <c r="P12" s="215"/>
      <c r="Q12" s="215"/>
      <c r="R12" s="215"/>
      <c r="S12" s="215"/>
      <c r="T12" s="215"/>
      <c r="U12" s="215"/>
      <c r="V12" s="215"/>
      <c r="W12" s="215"/>
      <c r="X12" s="215"/>
      <c r="Y12" s="215"/>
      <c r="Z12" s="215"/>
      <c r="AA12" s="215"/>
    </row>
    <row r="13" spans="1:27" ht="65.25" customHeight="1" thickBot="1">
      <c r="A13" s="603"/>
      <c r="B13" s="47" t="s">
        <v>140</v>
      </c>
      <c r="C13" s="600" t="s">
        <v>273</v>
      </c>
      <c r="D13" s="601"/>
      <c r="E13" s="601"/>
      <c r="F13" s="601"/>
      <c r="G13" s="601"/>
      <c r="H13" s="601"/>
      <c r="I13" s="601"/>
      <c r="J13" s="602"/>
      <c r="K13" s="240"/>
      <c r="L13" s="215"/>
      <c r="M13" s="215"/>
      <c r="N13" s="215"/>
      <c r="O13" s="215"/>
      <c r="P13" s="215"/>
      <c r="Q13" s="215"/>
      <c r="R13" s="215"/>
      <c r="S13" s="215"/>
      <c r="T13" s="215"/>
      <c r="U13" s="215"/>
      <c r="V13" s="215"/>
      <c r="W13" s="215"/>
      <c r="X13" s="215"/>
      <c r="Y13" s="215"/>
      <c r="Z13" s="215"/>
      <c r="AA13" s="215"/>
    </row>
    <row r="14" spans="1:27" ht="143.25" customHeight="1" thickBot="1">
      <c r="A14" s="604">
        <v>3</v>
      </c>
      <c r="B14" s="455" t="s">
        <v>307</v>
      </c>
      <c r="C14" s="230">
        <v>70000</v>
      </c>
      <c r="D14" s="230">
        <v>70000</v>
      </c>
      <c r="E14" s="232" t="s">
        <v>272</v>
      </c>
      <c r="F14" s="154" t="s">
        <v>58</v>
      </c>
      <c r="G14" s="452" t="s">
        <v>226</v>
      </c>
      <c r="H14" s="452" t="s">
        <v>226</v>
      </c>
      <c r="I14" s="453" t="s">
        <v>266</v>
      </c>
      <c r="J14" s="153" t="s">
        <v>147</v>
      </c>
      <c r="K14" s="454" t="s">
        <v>277</v>
      </c>
      <c r="L14" s="215"/>
      <c r="M14" s="215"/>
      <c r="N14" s="215"/>
      <c r="O14" s="215"/>
      <c r="P14" s="215"/>
      <c r="Q14" s="215"/>
      <c r="R14" s="215"/>
      <c r="S14" s="215"/>
      <c r="T14" s="215"/>
      <c r="U14" s="215"/>
      <c r="V14" s="215"/>
      <c r="W14" s="215"/>
      <c r="X14" s="215"/>
      <c r="Y14" s="215"/>
      <c r="Z14" s="215"/>
      <c r="AA14" s="215"/>
    </row>
    <row r="15" spans="1:27" ht="47.25" customHeight="1" thickBot="1">
      <c r="A15" s="599"/>
      <c r="B15" s="456" t="s">
        <v>140</v>
      </c>
      <c r="C15" s="600" t="s">
        <v>274</v>
      </c>
      <c r="D15" s="601"/>
      <c r="E15" s="601"/>
      <c r="F15" s="601"/>
      <c r="G15" s="601"/>
      <c r="H15" s="601"/>
      <c r="I15" s="601"/>
      <c r="J15" s="602"/>
      <c r="K15" s="240"/>
      <c r="L15" s="215"/>
      <c r="M15" s="215"/>
      <c r="N15" s="215"/>
      <c r="O15" s="215"/>
      <c r="P15" s="215"/>
      <c r="Q15" s="215"/>
      <c r="R15" s="215"/>
      <c r="S15" s="215"/>
      <c r="T15" s="215"/>
      <c r="U15" s="215"/>
      <c r="V15" s="215"/>
      <c r="W15" s="215"/>
      <c r="X15" s="215"/>
      <c r="Y15" s="215"/>
      <c r="Z15" s="215"/>
      <c r="AA15" s="215"/>
    </row>
    <row r="16" spans="1:27" ht="142.5" customHeight="1" thickBot="1">
      <c r="A16" s="598">
        <v>4</v>
      </c>
      <c r="B16" s="455" t="s">
        <v>308</v>
      </c>
      <c r="C16" s="314">
        <v>66667</v>
      </c>
      <c r="D16" s="314">
        <v>66667</v>
      </c>
      <c r="E16" s="232" t="s">
        <v>272</v>
      </c>
      <c r="F16" s="154" t="s">
        <v>58</v>
      </c>
      <c r="G16" s="458" t="s">
        <v>226</v>
      </c>
      <c r="H16" s="458" t="s">
        <v>226</v>
      </c>
      <c r="I16" s="459" t="s">
        <v>266</v>
      </c>
      <c r="J16" s="153" t="s">
        <v>195</v>
      </c>
      <c r="K16" s="460" t="s">
        <v>276</v>
      </c>
      <c r="L16" s="215"/>
      <c r="M16" s="215"/>
      <c r="N16" s="215"/>
      <c r="O16" s="215"/>
      <c r="P16" s="215"/>
      <c r="Q16" s="215"/>
      <c r="R16" s="215"/>
      <c r="S16" s="215"/>
      <c r="T16" s="215"/>
      <c r="U16" s="215"/>
      <c r="V16" s="215"/>
      <c r="W16" s="215"/>
      <c r="X16" s="215"/>
      <c r="Y16" s="215"/>
      <c r="Z16" s="215"/>
      <c r="AA16" s="215"/>
    </row>
    <row r="17" spans="1:27" ht="47.25" customHeight="1" thickBot="1">
      <c r="A17" s="599"/>
      <c r="B17" s="47" t="s">
        <v>140</v>
      </c>
      <c r="C17" s="600" t="s">
        <v>275</v>
      </c>
      <c r="D17" s="601"/>
      <c r="E17" s="601"/>
      <c r="F17" s="601"/>
      <c r="G17" s="601"/>
      <c r="H17" s="601"/>
      <c r="I17" s="601"/>
      <c r="J17" s="602"/>
      <c r="K17" s="461"/>
      <c r="L17" s="215"/>
      <c r="M17" s="215"/>
      <c r="N17" s="215"/>
      <c r="O17" s="215"/>
      <c r="P17" s="215"/>
      <c r="Q17" s="215"/>
      <c r="R17" s="215"/>
      <c r="S17" s="215"/>
      <c r="T17" s="215"/>
      <c r="U17" s="215"/>
      <c r="V17" s="215"/>
      <c r="W17" s="215"/>
      <c r="X17" s="215"/>
      <c r="Y17" s="215"/>
      <c r="Z17" s="215"/>
      <c r="AA17" s="215"/>
    </row>
    <row r="18" spans="1:27" ht="75.75" customHeight="1" thickBot="1">
      <c r="A18" s="598">
        <v>5</v>
      </c>
      <c r="B18" s="464" t="s">
        <v>309</v>
      </c>
      <c r="C18" s="313">
        <v>5000</v>
      </c>
      <c r="D18" s="314">
        <v>5000</v>
      </c>
      <c r="E18" s="462" t="s">
        <v>279</v>
      </c>
      <c r="F18" s="154" t="s">
        <v>58</v>
      </c>
      <c r="G18" s="458" t="s">
        <v>226</v>
      </c>
      <c r="H18" s="458" t="s">
        <v>226</v>
      </c>
      <c r="I18" s="459" t="s">
        <v>226</v>
      </c>
      <c r="J18" s="153" t="s">
        <v>147</v>
      </c>
      <c r="K18" s="463">
        <v>5000</v>
      </c>
      <c r="L18" s="215"/>
      <c r="M18" s="215"/>
      <c r="N18" s="215"/>
      <c r="O18" s="215"/>
      <c r="P18" s="215"/>
      <c r="Q18" s="215"/>
      <c r="R18" s="215"/>
      <c r="S18" s="215"/>
      <c r="T18" s="215"/>
      <c r="U18" s="215"/>
      <c r="V18" s="215"/>
      <c r="W18" s="215"/>
      <c r="X18" s="215"/>
      <c r="Y18" s="215"/>
      <c r="Z18" s="215"/>
      <c r="AA18" s="215"/>
    </row>
    <row r="19" spans="1:27" ht="47.25" customHeight="1" thickBot="1">
      <c r="A19" s="669"/>
      <c r="B19" s="47" t="s">
        <v>140</v>
      </c>
      <c r="C19" s="600" t="s">
        <v>278</v>
      </c>
      <c r="D19" s="601"/>
      <c r="E19" s="601"/>
      <c r="F19" s="601"/>
      <c r="G19" s="601"/>
      <c r="H19" s="601"/>
      <c r="I19" s="601"/>
      <c r="J19" s="602"/>
      <c r="K19" s="461"/>
      <c r="L19" s="215"/>
      <c r="M19" s="215"/>
      <c r="N19" s="215"/>
      <c r="O19" s="215"/>
      <c r="P19" s="215"/>
      <c r="Q19" s="215"/>
      <c r="R19" s="215"/>
      <c r="S19" s="215"/>
      <c r="T19" s="215"/>
      <c r="U19" s="215"/>
      <c r="V19" s="215"/>
      <c r="W19" s="215"/>
      <c r="X19" s="215"/>
      <c r="Y19" s="215"/>
      <c r="Z19" s="215"/>
      <c r="AA19" s="215"/>
    </row>
    <row r="20" spans="1:27" ht="96.75" customHeight="1" thickBot="1">
      <c r="A20" s="604">
        <v>6</v>
      </c>
      <c r="B20" s="464" t="s">
        <v>310</v>
      </c>
      <c r="C20" s="313">
        <v>20000</v>
      </c>
      <c r="D20" s="314">
        <v>20000</v>
      </c>
      <c r="E20" s="462" t="s">
        <v>279</v>
      </c>
      <c r="F20" s="154" t="s">
        <v>58</v>
      </c>
      <c r="G20" s="458" t="s">
        <v>226</v>
      </c>
      <c r="H20" s="458" t="s">
        <v>226</v>
      </c>
      <c r="I20" s="459" t="s">
        <v>226</v>
      </c>
      <c r="J20" s="153" t="s">
        <v>195</v>
      </c>
      <c r="K20" s="460" t="s">
        <v>280</v>
      </c>
      <c r="L20" s="215"/>
      <c r="M20" s="215"/>
      <c r="N20" s="215"/>
      <c r="O20" s="215"/>
      <c r="P20" s="215"/>
      <c r="Q20" s="215"/>
      <c r="R20" s="215"/>
      <c r="S20" s="215"/>
      <c r="T20" s="215"/>
      <c r="U20" s="215"/>
      <c r="V20" s="215"/>
      <c r="W20" s="215"/>
      <c r="X20" s="215"/>
      <c r="Y20" s="215"/>
      <c r="Z20" s="215"/>
      <c r="AA20" s="215"/>
    </row>
    <row r="21" spans="1:27" ht="47.25" customHeight="1" thickBot="1">
      <c r="A21" s="603"/>
      <c r="B21" s="45" t="s">
        <v>140</v>
      </c>
      <c r="C21" s="600" t="s">
        <v>278</v>
      </c>
      <c r="D21" s="601"/>
      <c r="E21" s="601"/>
      <c r="F21" s="601"/>
      <c r="G21" s="601"/>
      <c r="H21" s="601"/>
      <c r="I21" s="601"/>
      <c r="J21" s="602"/>
      <c r="K21" s="310"/>
      <c r="L21" s="215"/>
      <c r="M21" s="215"/>
      <c r="N21" s="215"/>
      <c r="O21" s="215"/>
      <c r="P21" s="215"/>
      <c r="Q21" s="215"/>
      <c r="R21" s="215"/>
      <c r="S21" s="215"/>
      <c r="T21" s="215"/>
      <c r="U21" s="215"/>
      <c r="V21" s="215"/>
      <c r="W21" s="215"/>
      <c r="X21" s="215"/>
      <c r="Y21" s="215"/>
      <c r="Z21" s="215"/>
      <c r="AA21" s="215"/>
    </row>
    <row r="22" spans="1:27" ht="159" customHeight="1" thickBot="1">
      <c r="A22" s="638">
        <v>7</v>
      </c>
      <c r="B22" s="231" t="s">
        <v>311</v>
      </c>
      <c r="C22" s="450">
        <v>66821</v>
      </c>
      <c r="D22" s="450">
        <v>66821</v>
      </c>
      <c r="E22" s="312" t="s">
        <v>218</v>
      </c>
      <c r="F22" s="154" t="s">
        <v>58</v>
      </c>
      <c r="G22" s="151" t="s">
        <v>198</v>
      </c>
      <c r="H22" s="151" t="s">
        <v>220</v>
      </c>
      <c r="I22" s="151" t="s">
        <v>227</v>
      </c>
      <c r="J22" s="153" t="s">
        <v>147</v>
      </c>
      <c r="K22" s="457" t="s">
        <v>219</v>
      </c>
      <c r="L22" s="215"/>
      <c r="M22" s="215"/>
      <c r="N22" s="215"/>
      <c r="O22" s="215"/>
      <c r="P22" s="215"/>
      <c r="Q22" s="215"/>
      <c r="R22" s="215"/>
      <c r="S22" s="215"/>
      <c r="T22" s="215"/>
      <c r="U22" s="215"/>
      <c r="V22" s="215"/>
      <c r="W22" s="215"/>
      <c r="X22" s="215"/>
      <c r="Y22" s="215"/>
      <c r="Z22" s="215"/>
      <c r="AA22" s="215"/>
    </row>
    <row r="23" spans="1:27" ht="60.75" customHeight="1" thickBot="1">
      <c r="A23" s="604"/>
      <c r="B23" s="47" t="s">
        <v>140</v>
      </c>
      <c r="C23" s="600" t="s">
        <v>223</v>
      </c>
      <c r="D23" s="601"/>
      <c r="E23" s="601"/>
      <c r="F23" s="601"/>
      <c r="G23" s="601"/>
      <c r="H23" s="601"/>
      <c r="I23" s="601"/>
      <c r="J23" s="602"/>
      <c r="K23" s="293"/>
      <c r="L23" s="215"/>
      <c r="M23" s="215"/>
      <c r="N23" s="215"/>
      <c r="O23" s="215"/>
      <c r="P23" s="215"/>
      <c r="Q23" s="215"/>
      <c r="R23" s="215"/>
      <c r="S23" s="215"/>
      <c r="T23" s="215"/>
      <c r="U23" s="215"/>
      <c r="V23" s="215"/>
      <c r="W23" s="215"/>
      <c r="X23" s="215"/>
      <c r="Y23" s="215"/>
      <c r="Z23" s="215"/>
      <c r="AA23" s="215"/>
    </row>
    <row r="24" spans="1:27" ht="144" customHeight="1" thickBot="1">
      <c r="A24" s="617">
        <v>8</v>
      </c>
      <c r="B24" s="311" t="s">
        <v>312</v>
      </c>
      <c r="C24" s="313">
        <v>179130</v>
      </c>
      <c r="D24" s="314">
        <v>179130</v>
      </c>
      <c r="E24" s="312" t="s">
        <v>193</v>
      </c>
      <c r="F24" s="154" t="s">
        <v>58</v>
      </c>
      <c r="G24" s="151" t="s">
        <v>198</v>
      </c>
      <c r="H24" s="151" t="s">
        <v>220</v>
      </c>
      <c r="I24" s="151" t="s">
        <v>227</v>
      </c>
      <c r="J24" s="153" t="s">
        <v>147</v>
      </c>
      <c r="K24" s="239" t="s">
        <v>221</v>
      </c>
      <c r="L24" s="215"/>
      <c r="M24" s="215"/>
      <c r="N24" s="215"/>
      <c r="O24" s="215"/>
      <c r="P24" s="215"/>
      <c r="Q24" s="215"/>
      <c r="R24" s="215"/>
      <c r="S24" s="215"/>
      <c r="T24" s="215"/>
      <c r="U24" s="215"/>
      <c r="V24" s="215"/>
      <c r="W24" s="215"/>
      <c r="X24" s="215"/>
      <c r="Y24" s="215"/>
      <c r="Z24" s="215"/>
      <c r="AA24" s="215"/>
    </row>
    <row r="25" spans="1:27" ht="76.5" customHeight="1" thickBot="1">
      <c r="A25" s="618"/>
      <c r="B25" s="45" t="s">
        <v>140</v>
      </c>
      <c r="C25" s="600" t="s">
        <v>222</v>
      </c>
      <c r="D25" s="601"/>
      <c r="E25" s="601"/>
      <c r="F25" s="601"/>
      <c r="G25" s="601"/>
      <c r="H25" s="601"/>
      <c r="I25" s="601"/>
      <c r="J25" s="602"/>
      <c r="K25" s="310"/>
      <c r="L25" s="215"/>
      <c r="M25" s="215"/>
      <c r="N25" s="215"/>
      <c r="O25" s="215"/>
      <c r="P25" s="215"/>
      <c r="Q25" s="215"/>
      <c r="R25" s="215"/>
      <c r="S25" s="215"/>
      <c r="T25" s="215"/>
      <c r="U25" s="215"/>
      <c r="V25" s="215"/>
      <c r="W25" s="215"/>
      <c r="X25" s="215"/>
      <c r="Y25" s="215"/>
      <c r="Z25" s="215"/>
      <c r="AA25" s="215"/>
    </row>
    <row r="26" spans="1:27" ht="129.75" customHeight="1" thickBot="1">
      <c r="A26" s="622">
        <v>9</v>
      </c>
      <c r="B26" s="495" t="s">
        <v>313</v>
      </c>
      <c r="C26" s="294">
        <v>28000</v>
      </c>
      <c r="D26" s="295">
        <v>28000</v>
      </c>
      <c r="E26" s="224" t="s">
        <v>194</v>
      </c>
      <c r="F26" s="154" t="s">
        <v>58</v>
      </c>
      <c r="G26" s="151" t="s">
        <v>198</v>
      </c>
      <c r="H26" s="151" t="s">
        <v>220</v>
      </c>
      <c r="I26" s="151" t="s">
        <v>227</v>
      </c>
      <c r="J26" s="153" t="s">
        <v>195</v>
      </c>
      <c r="K26" s="239" t="s">
        <v>224</v>
      </c>
      <c r="L26" s="215"/>
      <c r="M26" s="215"/>
      <c r="N26" s="215"/>
      <c r="O26" s="215"/>
      <c r="P26" s="215"/>
      <c r="Q26" s="215"/>
      <c r="R26" s="215"/>
      <c r="S26" s="215"/>
      <c r="T26" s="215"/>
      <c r="U26" s="215"/>
      <c r="V26" s="215"/>
      <c r="W26" s="215"/>
      <c r="X26" s="215"/>
      <c r="Y26" s="215"/>
      <c r="Z26" s="215"/>
      <c r="AA26" s="215"/>
    </row>
    <row r="27" spans="1:27" ht="63" customHeight="1" thickBot="1">
      <c r="A27" s="618"/>
      <c r="B27" s="45" t="s">
        <v>140</v>
      </c>
      <c r="C27" s="619" t="s">
        <v>302</v>
      </c>
      <c r="D27" s="620"/>
      <c r="E27" s="620"/>
      <c r="F27" s="620"/>
      <c r="G27" s="620"/>
      <c r="H27" s="620"/>
      <c r="I27" s="620"/>
      <c r="J27" s="621"/>
      <c r="K27" s="315"/>
      <c r="L27" s="215"/>
      <c r="M27" s="215"/>
      <c r="N27" s="215"/>
      <c r="O27" s="215"/>
      <c r="P27" s="215"/>
      <c r="Q27" s="215"/>
      <c r="R27" s="215"/>
      <c r="S27" s="215"/>
      <c r="T27" s="215"/>
      <c r="U27" s="215"/>
      <c r="V27" s="215"/>
      <c r="W27" s="215"/>
      <c r="X27" s="215"/>
      <c r="Y27" s="215"/>
      <c r="Z27" s="215"/>
      <c r="AA27" s="215"/>
    </row>
    <row r="28" spans="1:27" ht="128.25" customHeight="1" thickBot="1">
      <c r="A28" s="617">
        <v>10</v>
      </c>
      <c r="B28" s="317" t="s">
        <v>314</v>
      </c>
      <c r="C28" s="294">
        <v>28000</v>
      </c>
      <c r="D28" s="295">
        <v>28000</v>
      </c>
      <c r="E28" s="318" t="s">
        <v>225</v>
      </c>
      <c r="F28" s="154" t="s">
        <v>58</v>
      </c>
      <c r="G28" s="151" t="s">
        <v>198</v>
      </c>
      <c r="H28" s="151" t="s">
        <v>220</v>
      </c>
      <c r="I28" s="151" t="s">
        <v>227</v>
      </c>
      <c r="J28" s="153" t="s">
        <v>195</v>
      </c>
      <c r="K28" s="239" t="s">
        <v>224</v>
      </c>
      <c r="L28" s="215"/>
      <c r="M28" s="215"/>
      <c r="N28" s="215"/>
      <c r="O28" s="215"/>
      <c r="P28" s="215"/>
      <c r="Q28" s="215"/>
      <c r="R28" s="215"/>
      <c r="S28" s="215"/>
      <c r="T28" s="215"/>
      <c r="U28" s="215"/>
      <c r="V28" s="215"/>
      <c r="W28" s="215"/>
      <c r="X28" s="215"/>
      <c r="Y28" s="215"/>
      <c r="Z28" s="215"/>
      <c r="AA28" s="215"/>
    </row>
    <row r="29" spans="1:27" ht="74.25" customHeight="1" thickBot="1">
      <c r="A29" s="618"/>
      <c r="B29" s="45" t="s">
        <v>140</v>
      </c>
      <c r="C29" s="619" t="s">
        <v>303</v>
      </c>
      <c r="D29" s="620"/>
      <c r="E29" s="620"/>
      <c r="F29" s="620"/>
      <c r="G29" s="620"/>
      <c r="H29" s="620"/>
      <c r="I29" s="620"/>
      <c r="J29" s="621"/>
      <c r="K29" s="316"/>
      <c r="L29" s="215"/>
      <c r="M29" s="215"/>
      <c r="N29" s="215"/>
      <c r="O29" s="215"/>
      <c r="P29" s="215"/>
      <c r="Q29" s="215"/>
      <c r="R29" s="215"/>
      <c r="S29" s="215"/>
      <c r="T29" s="215"/>
      <c r="U29" s="215"/>
      <c r="V29" s="215"/>
      <c r="W29" s="215"/>
      <c r="X29" s="215"/>
      <c r="Y29" s="215"/>
      <c r="Z29" s="215"/>
      <c r="AA29" s="215"/>
    </row>
    <row r="30" spans="1:28" s="215" customFormat="1" ht="111.75" customHeight="1" thickBot="1">
      <c r="A30" s="669">
        <v>11</v>
      </c>
      <c r="B30" s="231" t="s">
        <v>315</v>
      </c>
      <c r="C30" s="281">
        <v>40000</v>
      </c>
      <c r="D30" s="281">
        <v>40000</v>
      </c>
      <c r="E30" s="224" t="s">
        <v>228</v>
      </c>
      <c r="F30" s="154" t="s">
        <v>58</v>
      </c>
      <c r="G30" s="151" t="s">
        <v>56</v>
      </c>
      <c r="H30" s="151" t="s">
        <v>226</v>
      </c>
      <c r="I30" s="151" t="s">
        <v>160</v>
      </c>
      <c r="J30" s="153" t="s">
        <v>195</v>
      </c>
      <c r="K30" s="353">
        <v>40000</v>
      </c>
      <c r="L30" s="255"/>
      <c r="M30" s="255"/>
      <c r="N30" s="255"/>
      <c r="O30" s="255"/>
      <c r="P30" s="255"/>
      <c r="Q30" s="255"/>
      <c r="R30" s="255"/>
      <c r="S30" s="255"/>
      <c r="T30" s="255"/>
      <c r="U30" s="255"/>
      <c r="V30" s="255"/>
      <c r="W30" s="255"/>
      <c r="X30" s="255"/>
      <c r="Y30" s="255"/>
      <c r="Z30" s="255"/>
      <c r="AA30" s="255"/>
      <c r="AB30" s="253"/>
    </row>
    <row r="31" spans="1:28" s="215" customFormat="1" ht="61.5" customHeight="1" thickBot="1">
      <c r="A31" s="638"/>
      <c r="B31" s="41" t="s">
        <v>140</v>
      </c>
      <c r="C31" s="666" t="s">
        <v>304</v>
      </c>
      <c r="D31" s="667"/>
      <c r="E31" s="667"/>
      <c r="F31" s="667"/>
      <c r="G31" s="667"/>
      <c r="H31" s="667"/>
      <c r="I31" s="667"/>
      <c r="J31" s="668"/>
      <c r="K31" s="241"/>
      <c r="L31" s="255"/>
      <c r="M31" s="255"/>
      <c r="N31" s="255"/>
      <c r="O31" s="255"/>
      <c r="P31" s="255"/>
      <c r="Q31" s="255"/>
      <c r="R31" s="255"/>
      <c r="S31" s="255"/>
      <c r="T31" s="255"/>
      <c r="U31" s="255"/>
      <c r="V31" s="255"/>
      <c r="W31" s="255"/>
      <c r="X31" s="255"/>
      <c r="Y31" s="255"/>
      <c r="Z31" s="255"/>
      <c r="AA31" s="255"/>
      <c r="AB31" s="253"/>
    </row>
    <row r="32" spans="1:27" s="33" customFormat="1" ht="95.25" customHeight="1" thickBot="1">
      <c r="A32" s="598">
        <v>12</v>
      </c>
      <c r="B32" s="233" t="s">
        <v>316</v>
      </c>
      <c r="C32" s="319">
        <v>20477</v>
      </c>
      <c r="D32" s="320">
        <v>20477</v>
      </c>
      <c r="E32" s="232" t="s">
        <v>199</v>
      </c>
      <c r="F32" s="154" t="s">
        <v>58</v>
      </c>
      <c r="G32" s="151" t="s">
        <v>196</v>
      </c>
      <c r="H32" s="151" t="s">
        <v>197</v>
      </c>
      <c r="I32" s="151" t="s">
        <v>198</v>
      </c>
      <c r="J32" s="153" t="s">
        <v>147</v>
      </c>
      <c r="K32" s="354">
        <v>21500</v>
      </c>
      <c r="L32" s="254"/>
      <c r="M32" s="254"/>
      <c r="N32" s="254"/>
      <c r="O32" s="254"/>
      <c r="P32" s="254"/>
      <c r="Q32" s="254"/>
      <c r="R32" s="254"/>
      <c r="S32" s="254"/>
      <c r="T32" s="254"/>
      <c r="U32" s="254"/>
      <c r="V32" s="254"/>
      <c r="W32" s="254"/>
      <c r="X32" s="254"/>
      <c r="Y32" s="254"/>
      <c r="Z32" s="254"/>
      <c r="AA32" s="254"/>
    </row>
    <row r="33" spans="1:27" s="33" customFormat="1" ht="65.25" customHeight="1" thickBot="1">
      <c r="A33" s="638"/>
      <c r="B33" s="41" t="s">
        <v>140</v>
      </c>
      <c r="C33" s="663" t="s">
        <v>229</v>
      </c>
      <c r="D33" s="664"/>
      <c r="E33" s="664"/>
      <c r="F33" s="664"/>
      <c r="G33" s="664"/>
      <c r="H33" s="664"/>
      <c r="I33" s="664"/>
      <c r="J33" s="665"/>
      <c r="K33" s="241"/>
      <c r="L33" s="254"/>
      <c r="M33" s="254"/>
      <c r="N33" s="254"/>
      <c r="O33" s="254"/>
      <c r="P33" s="254"/>
      <c r="Q33" s="254"/>
      <c r="R33" s="254"/>
      <c r="S33" s="254"/>
      <c r="T33" s="254"/>
      <c r="U33" s="254"/>
      <c r="V33" s="254"/>
      <c r="W33" s="254"/>
      <c r="X33" s="254"/>
      <c r="Y33" s="254"/>
      <c r="Z33" s="254"/>
      <c r="AA33" s="254"/>
    </row>
    <row r="34" spans="1:27" ht="80.25" customHeight="1" thickBot="1">
      <c r="A34" s="598">
        <v>13</v>
      </c>
      <c r="B34" s="321" t="s">
        <v>317</v>
      </c>
      <c r="C34" s="230">
        <v>38095</v>
      </c>
      <c r="D34" s="230">
        <v>38095</v>
      </c>
      <c r="E34" s="232" t="s">
        <v>199</v>
      </c>
      <c r="F34" s="154" t="s">
        <v>58</v>
      </c>
      <c r="G34" s="151" t="s">
        <v>56</v>
      </c>
      <c r="H34" s="151" t="s">
        <v>226</v>
      </c>
      <c r="I34" s="151" t="s">
        <v>160</v>
      </c>
      <c r="J34" s="153" t="s">
        <v>195</v>
      </c>
      <c r="K34" s="355">
        <v>40000</v>
      </c>
      <c r="L34" s="215"/>
      <c r="M34" s="215"/>
      <c r="N34" s="215"/>
      <c r="O34" s="215"/>
      <c r="P34" s="215"/>
      <c r="Q34" s="215"/>
      <c r="R34" s="215"/>
      <c r="S34" s="215"/>
      <c r="T34" s="215"/>
      <c r="U34" s="215"/>
      <c r="V34" s="215"/>
      <c r="W34" s="215"/>
      <c r="X34" s="215"/>
      <c r="Y34" s="215"/>
      <c r="Z34" s="215"/>
      <c r="AA34" s="215"/>
    </row>
    <row r="35" spans="1:27" ht="63" customHeight="1" thickBot="1">
      <c r="A35" s="638"/>
      <c r="B35" s="41" t="s">
        <v>140</v>
      </c>
      <c r="C35" s="642" t="s">
        <v>230</v>
      </c>
      <c r="D35" s="643"/>
      <c r="E35" s="643"/>
      <c r="F35" s="643"/>
      <c r="G35" s="643"/>
      <c r="H35" s="643"/>
      <c r="I35" s="643"/>
      <c r="J35" s="644"/>
      <c r="K35" s="240"/>
      <c r="L35" s="215"/>
      <c r="M35" s="215"/>
      <c r="N35" s="215"/>
      <c r="O35" s="215"/>
      <c r="P35" s="215"/>
      <c r="Q35" s="215"/>
      <c r="R35" s="215"/>
      <c r="S35" s="215"/>
      <c r="T35" s="215"/>
      <c r="U35" s="215"/>
      <c r="V35" s="215"/>
      <c r="W35" s="215"/>
      <c r="X35" s="215"/>
      <c r="Y35" s="215"/>
      <c r="Z35" s="215"/>
      <c r="AA35" s="215"/>
    </row>
    <row r="36" spans="1:27" ht="25.5" customHeight="1" thickBot="1">
      <c r="A36" s="228"/>
      <c r="B36" s="274" t="s">
        <v>0</v>
      </c>
      <c r="C36" s="275">
        <f>SUM(C37+C40+C43+C45+C47+C49+C51+C53+C55+C57+C59+C61+C63+C65+C67+C69+C71+C73+C75+C77+C79)</f>
        <v>1610938</v>
      </c>
      <c r="D36" s="275">
        <f>C36</f>
        <v>1610938</v>
      </c>
      <c r="E36" s="276"/>
      <c r="F36" s="277"/>
      <c r="G36" s="277"/>
      <c r="H36" s="278"/>
      <c r="I36" s="278"/>
      <c r="J36" s="278"/>
      <c r="K36" s="275">
        <f>SUM(K37+K40+K43+K45+K47+K49+K51+K53+K55+K57+K59+K61+K63+K65+K67+K69+K71+K73+K75+K77+K79)</f>
        <v>1927400</v>
      </c>
      <c r="L36" s="215"/>
      <c r="M36" s="215"/>
      <c r="N36" s="215"/>
      <c r="O36" s="215"/>
      <c r="P36" s="215"/>
      <c r="Q36" s="215"/>
      <c r="R36" s="215"/>
      <c r="S36" s="215"/>
      <c r="T36" s="215"/>
      <c r="U36" s="215"/>
      <c r="V36" s="215"/>
      <c r="W36" s="215"/>
      <c r="X36" s="215"/>
      <c r="Y36" s="215"/>
      <c r="Z36" s="215"/>
      <c r="AA36" s="215"/>
    </row>
    <row r="37" spans="1:27" ht="405.75" customHeight="1">
      <c r="A37" s="671" t="s">
        <v>73</v>
      </c>
      <c r="B37" s="143" t="s">
        <v>319</v>
      </c>
      <c r="C37" s="208">
        <v>108333</v>
      </c>
      <c r="D37" s="164">
        <v>108333</v>
      </c>
      <c r="E37" s="153" t="s">
        <v>180</v>
      </c>
      <c r="F37" s="154" t="s">
        <v>58</v>
      </c>
      <c r="G37" s="151" t="s">
        <v>117</v>
      </c>
      <c r="H37" s="151" t="s">
        <v>232</v>
      </c>
      <c r="I37" s="151" t="s">
        <v>160</v>
      </c>
      <c r="J37" s="153" t="s">
        <v>147</v>
      </c>
      <c r="K37" s="356">
        <v>130000</v>
      </c>
      <c r="L37" s="215"/>
      <c r="M37" s="215"/>
      <c r="N37" s="215"/>
      <c r="O37" s="215"/>
      <c r="P37" s="215"/>
      <c r="Q37" s="215"/>
      <c r="R37" s="215"/>
      <c r="S37" s="215"/>
      <c r="T37" s="215"/>
      <c r="U37" s="215"/>
      <c r="V37" s="215"/>
      <c r="W37" s="215"/>
      <c r="X37" s="215"/>
      <c r="Y37" s="215"/>
      <c r="Z37" s="215"/>
      <c r="AA37" s="215"/>
    </row>
    <row r="38" spans="1:27" ht="253.5" customHeight="1" thickBot="1">
      <c r="A38" s="672"/>
      <c r="B38" s="134" t="s">
        <v>318</v>
      </c>
      <c r="C38" s="135"/>
      <c r="D38" s="136"/>
      <c r="E38" s="137"/>
      <c r="F38" s="138"/>
      <c r="G38" s="139"/>
      <c r="H38" s="140"/>
      <c r="I38" s="141"/>
      <c r="J38" s="142"/>
      <c r="K38" s="242"/>
      <c r="L38" s="215"/>
      <c r="M38" s="215"/>
      <c r="N38" s="215"/>
      <c r="O38" s="215"/>
      <c r="P38" s="215"/>
      <c r="Q38" s="215"/>
      <c r="R38" s="215"/>
      <c r="S38" s="215"/>
      <c r="T38" s="215"/>
      <c r="U38" s="215"/>
      <c r="V38" s="215"/>
      <c r="W38" s="215"/>
      <c r="X38" s="215"/>
      <c r="Y38" s="215"/>
      <c r="Z38" s="215"/>
      <c r="AA38" s="215"/>
    </row>
    <row r="39" spans="1:27" ht="90" customHeight="1" thickBot="1">
      <c r="A39" s="673"/>
      <c r="B39" s="41" t="s">
        <v>140</v>
      </c>
      <c r="C39" s="608" t="s">
        <v>231</v>
      </c>
      <c r="D39" s="609"/>
      <c r="E39" s="609"/>
      <c r="F39" s="609"/>
      <c r="G39" s="609"/>
      <c r="H39" s="609"/>
      <c r="I39" s="609"/>
      <c r="J39" s="610"/>
      <c r="K39" s="243"/>
      <c r="L39" s="215"/>
      <c r="M39" s="215"/>
      <c r="N39" s="215"/>
      <c r="O39" s="215"/>
      <c r="P39" s="215"/>
      <c r="Q39" s="215"/>
      <c r="R39" s="215"/>
      <c r="S39" s="215"/>
      <c r="T39" s="215"/>
      <c r="U39" s="215"/>
      <c r="V39" s="215"/>
      <c r="W39" s="215"/>
      <c r="X39" s="215"/>
      <c r="Y39" s="215"/>
      <c r="Z39" s="215"/>
      <c r="AA39" s="215"/>
    </row>
    <row r="40" spans="1:27" ht="404.25" customHeight="1">
      <c r="A40" s="522" t="s">
        <v>72</v>
      </c>
      <c r="B40" s="144" t="s">
        <v>321</v>
      </c>
      <c r="C40" s="195">
        <v>41667</v>
      </c>
      <c r="D40" s="195">
        <v>41667</v>
      </c>
      <c r="E40" s="153" t="s">
        <v>179</v>
      </c>
      <c r="F40" s="152" t="s">
        <v>58</v>
      </c>
      <c r="G40" s="151" t="s">
        <v>158</v>
      </c>
      <c r="H40" s="151" t="s">
        <v>159</v>
      </c>
      <c r="I40" s="151" t="s">
        <v>160</v>
      </c>
      <c r="J40" s="155" t="s">
        <v>148</v>
      </c>
      <c r="K40" s="356">
        <v>50000</v>
      </c>
      <c r="L40" s="215"/>
      <c r="M40" s="215"/>
      <c r="N40" s="215"/>
      <c r="O40" s="215"/>
      <c r="P40" s="215"/>
      <c r="Q40" s="215"/>
      <c r="R40" s="215"/>
      <c r="S40" s="215"/>
      <c r="T40" s="215"/>
      <c r="U40" s="215"/>
      <c r="V40" s="215"/>
      <c r="W40" s="215"/>
      <c r="X40" s="215"/>
      <c r="Y40" s="215"/>
      <c r="Z40" s="215"/>
      <c r="AA40" s="215"/>
    </row>
    <row r="41" spans="1:27" ht="156" customHeight="1" thickBot="1">
      <c r="A41" s="548"/>
      <c r="B41" s="134" t="s">
        <v>320</v>
      </c>
      <c r="C41" s="145"/>
      <c r="D41" s="145"/>
      <c r="E41" s="146"/>
      <c r="F41" s="146"/>
      <c r="G41" s="147"/>
      <c r="H41" s="148"/>
      <c r="I41" s="149"/>
      <c r="J41" s="150"/>
      <c r="K41" s="242"/>
      <c r="L41" s="215"/>
      <c r="M41" s="215"/>
      <c r="N41" s="215"/>
      <c r="O41" s="215"/>
      <c r="P41" s="215"/>
      <c r="Q41" s="215"/>
      <c r="R41" s="215"/>
      <c r="S41" s="215"/>
      <c r="T41" s="215"/>
      <c r="U41" s="215"/>
      <c r="V41" s="215"/>
      <c r="W41" s="215"/>
      <c r="X41" s="215"/>
      <c r="Y41" s="215"/>
      <c r="Z41" s="215"/>
      <c r="AA41" s="215"/>
    </row>
    <row r="42" spans="1:27" ht="76.5" customHeight="1" thickBot="1">
      <c r="A42" s="523"/>
      <c r="B42" s="41" t="s">
        <v>140</v>
      </c>
      <c r="C42" s="608" t="s">
        <v>231</v>
      </c>
      <c r="D42" s="609"/>
      <c r="E42" s="609"/>
      <c r="F42" s="609"/>
      <c r="G42" s="609"/>
      <c r="H42" s="609"/>
      <c r="I42" s="609"/>
      <c r="J42" s="610"/>
      <c r="K42" s="244"/>
      <c r="L42" s="215"/>
      <c r="M42" s="215"/>
      <c r="N42" s="215"/>
      <c r="O42" s="215"/>
      <c r="P42" s="215"/>
      <c r="Q42" s="215"/>
      <c r="R42" s="215"/>
      <c r="S42" s="215"/>
      <c r="T42" s="215"/>
      <c r="U42" s="215"/>
      <c r="V42" s="215"/>
      <c r="W42" s="215"/>
      <c r="X42" s="215"/>
      <c r="Y42" s="215"/>
      <c r="Z42" s="215"/>
      <c r="AA42" s="215"/>
    </row>
    <row r="43" spans="1:27" ht="201.75" customHeight="1" thickBot="1">
      <c r="A43" s="522">
        <v>3</v>
      </c>
      <c r="B43" s="156" t="s">
        <v>322</v>
      </c>
      <c r="C43" s="207">
        <v>16667</v>
      </c>
      <c r="D43" s="207">
        <v>16667</v>
      </c>
      <c r="E43" s="159" t="s">
        <v>178</v>
      </c>
      <c r="F43" s="157" t="s">
        <v>58</v>
      </c>
      <c r="G43" s="158" t="s">
        <v>233</v>
      </c>
      <c r="H43" s="158" t="s">
        <v>232</v>
      </c>
      <c r="I43" s="158" t="s">
        <v>160</v>
      </c>
      <c r="J43" s="159" t="s">
        <v>147</v>
      </c>
      <c r="K43" s="357">
        <v>20000</v>
      </c>
      <c r="L43" s="215"/>
      <c r="M43" s="215"/>
      <c r="N43" s="215"/>
      <c r="O43" s="215"/>
      <c r="P43" s="215"/>
      <c r="Q43" s="215"/>
      <c r="R43" s="215"/>
      <c r="S43" s="215"/>
      <c r="T43" s="215"/>
      <c r="U43" s="215"/>
      <c r="V43" s="215"/>
      <c r="W43" s="215"/>
      <c r="X43" s="215"/>
      <c r="Y43" s="215"/>
      <c r="Z43" s="215"/>
      <c r="AA43" s="215"/>
    </row>
    <row r="44" spans="1:27" ht="60" customHeight="1" thickBot="1">
      <c r="A44" s="523"/>
      <c r="B44" s="41" t="s">
        <v>140</v>
      </c>
      <c r="C44" s="649" t="s">
        <v>181</v>
      </c>
      <c r="D44" s="650"/>
      <c r="E44" s="650"/>
      <c r="F44" s="650"/>
      <c r="G44" s="650"/>
      <c r="H44" s="650"/>
      <c r="I44" s="650"/>
      <c r="J44" s="651"/>
      <c r="K44" s="244"/>
      <c r="L44" s="215"/>
      <c r="M44" s="215"/>
      <c r="N44" s="215"/>
      <c r="O44" s="215"/>
      <c r="P44" s="215"/>
      <c r="Q44" s="215"/>
      <c r="R44" s="215"/>
      <c r="S44" s="215"/>
      <c r="T44" s="215"/>
      <c r="U44" s="215"/>
      <c r="V44" s="215"/>
      <c r="W44" s="215"/>
      <c r="X44" s="215"/>
      <c r="Y44" s="215"/>
      <c r="Z44" s="215"/>
      <c r="AA44" s="215"/>
    </row>
    <row r="45" spans="1:27" ht="299.25" customHeight="1" thickBot="1">
      <c r="A45" s="522">
        <v>4</v>
      </c>
      <c r="B45" s="156" t="s">
        <v>324</v>
      </c>
      <c r="C45" s="185">
        <v>88106</v>
      </c>
      <c r="D45" s="185">
        <v>88106</v>
      </c>
      <c r="E45" s="153" t="s">
        <v>182</v>
      </c>
      <c r="F45" s="154" t="s">
        <v>58</v>
      </c>
      <c r="G45" s="151" t="s">
        <v>117</v>
      </c>
      <c r="H45" s="151" t="s">
        <v>232</v>
      </c>
      <c r="I45" s="151" t="s">
        <v>160</v>
      </c>
      <c r="J45" s="159" t="s">
        <v>147</v>
      </c>
      <c r="K45" s="357">
        <v>100000</v>
      </c>
      <c r="L45" s="215"/>
      <c r="M45" s="215"/>
      <c r="N45" s="215"/>
      <c r="O45" s="215"/>
      <c r="P45" s="215"/>
      <c r="Q45" s="215"/>
      <c r="R45" s="215"/>
      <c r="S45" s="215"/>
      <c r="T45" s="215"/>
      <c r="U45" s="215"/>
      <c r="V45" s="215"/>
      <c r="W45" s="215"/>
      <c r="X45" s="215"/>
      <c r="Y45" s="215"/>
      <c r="Z45" s="215"/>
      <c r="AA45" s="215"/>
    </row>
    <row r="46" spans="1:27" ht="75" customHeight="1" thickBot="1">
      <c r="A46" s="523"/>
      <c r="B46" s="41" t="s">
        <v>140</v>
      </c>
      <c r="C46" s="608" t="s">
        <v>323</v>
      </c>
      <c r="D46" s="609"/>
      <c r="E46" s="609"/>
      <c r="F46" s="609"/>
      <c r="G46" s="609"/>
      <c r="H46" s="609"/>
      <c r="I46" s="609"/>
      <c r="J46" s="610"/>
      <c r="K46" s="244"/>
      <c r="L46" s="215"/>
      <c r="M46" s="215"/>
      <c r="N46" s="215"/>
      <c r="O46" s="215"/>
      <c r="P46" s="215"/>
      <c r="Q46" s="215"/>
      <c r="R46" s="215"/>
      <c r="S46" s="215"/>
      <c r="T46" s="215"/>
      <c r="U46" s="215"/>
      <c r="V46" s="215"/>
      <c r="W46" s="215"/>
      <c r="X46" s="215"/>
      <c r="Y46" s="215"/>
      <c r="Z46" s="215"/>
      <c r="AA46" s="215"/>
    </row>
    <row r="47" spans="1:27" ht="153.75" customHeight="1" thickBot="1">
      <c r="A47" s="522">
        <v>5</v>
      </c>
      <c r="B47" s="156" t="s">
        <v>325</v>
      </c>
      <c r="C47" s="287">
        <v>25000</v>
      </c>
      <c r="D47" s="190">
        <v>25000</v>
      </c>
      <c r="E47" s="153" t="s">
        <v>182</v>
      </c>
      <c r="F47" s="154" t="s">
        <v>58</v>
      </c>
      <c r="G47" s="151" t="s">
        <v>117</v>
      </c>
      <c r="H47" s="151" t="s">
        <v>232</v>
      </c>
      <c r="I47" s="151" t="s">
        <v>160</v>
      </c>
      <c r="J47" s="191" t="s">
        <v>161</v>
      </c>
      <c r="K47" s="357">
        <v>30000</v>
      </c>
      <c r="L47" s="215"/>
      <c r="M47" s="215"/>
      <c r="N47" s="215"/>
      <c r="O47" s="215"/>
      <c r="P47" s="215"/>
      <c r="Q47" s="215"/>
      <c r="R47" s="215"/>
      <c r="S47" s="215"/>
      <c r="T47" s="215"/>
      <c r="U47" s="215"/>
      <c r="V47" s="215"/>
      <c r="W47" s="215"/>
      <c r="X47" s="215"/>
      <c r="Y47" s="215"/>
      <c r="Z47" s="215"/>
      <c r="AA47" s="215"/>
    </row>
    <row r="48" spans="1:27" ht="77.25" customHeight="1" thickBot="1">
      <c r="A48" s="523"/>
      <c r="B48" s="41" t="s">
        <v>140</v>
      </c>
      <c r="C48" s="608" t="s">
        <v>163</v>
      </c>
      <c r="D48" s="609"/>
      <c r="E48" s="609"/>
      <c r="F48" s="609"/>
      <c r="G48" s="609"/>
      <c r="H48" s="609"/>
      <c r="I48" s="609"/>
      <c r="J48" s="610"/>
      <c r="K48" s="244"/>
      <c r="L48" s="215"/>
      <c r="M48" s="215"/>
      <c r="N48" s="215"/>
      <c r="O48" s="215"/>
      <c r="P48" s="215"/>
      <c r="Q48" s="215"/>
      <c r="R48" s="215"/>
      <c r="S48" s="215"/>
      <c r="T48" s="215"/>
      <c r="U48" s="215"/>
      <c r="V48" s="215"/>
      <c r="W48" s="215"/>
      <c r="X48" s="215"/>
      <c r="Y48" s="215"/>
      <c r="Z48" s="215"/>
      <c r="AA48" s="215"/>
    </row>
    <row r="49" spans="1:27" ht="318.75" customHeight="1" thickBot="1">
      <c r="A49" s="522">
        <v>6</v>
      </c>
      <c r="B49" s="127" t="s">
        <v>326</v>
      </c>
      <c r="C49" s="283">
        <v>222083</v>
      </c>
      <c r="D49" s="283">
        <v>222083</v>
      </c>
      <c r="E49" s="284" t="s">
        <v>183</v>
      </c>
      <c r="F49" s="285" t="s">
        <v>58</v>
      </c>
      <c r="G49" s="151" t="s">
        <v>117</v>
      </c>
      <c r="H49" s="151" t="s">
        <v>232</v>
      </c>
      <c r="I49" s="151" t="s">
        <v>160</v>
      </c>
      <c r="J49" s="286" t="s">
        <v>147</v>
      </c>
      <c r="K49" s="358">
        <v>266500</v>
      </c>
      <c r="L49" s="215"/>
      <c r="M49" s="215"/>
      <c r="N49" s="215"/>
      <c r="O49" s="215"/>
      <c r="P49" s="215"/>
      <c r="Q49" s="215"/>
      <c r="R49" s="215"/>
      <c r="S49" s="215"/>
      <c r="T49" s="215"/>
      <c r="U49" s="215"/>
      <c r="V49" s="215"/>
      <c r="W49" s="215"/>
      <c r="X49" s="215"/>
      <c r="Y49" s="215"/>
      <c r="Z49" s="215"/>
      <c r="AA49" s="215"/>
    </row>
    <row r="50" spans="1:27" ht="30.75" customHeight="1" thickBot="1">
      <c r="A50" s="523"/>
      <c r="B50" s="128" t="s">
        <v>140</v>
      </c>
      <c r="C50" s="608" t="s">
        <v>328</v>
      </c>
      <c r="D50" s="609"/>
      <c r="E50" s="609"/>
      <c r="F50" s="609"/>
      <c r="G50" s="609"/>
      <c r="H50" s="609"/>
      <c r="I50" s="609"/>
      <c r="J50" s="610"/>
      <c r="K50" s="245"/>
      <c r="L50" s="215"/>
      <c r="M50" s="215"/>
      <c r="N50" s="215"/>
      <c r="O50" s="215"/>
      <c r="P50" s="215"/>
      <c r="Q50" s="215"/>
      <c r="R50" s="215"/>
      <c r="S50" s="215"/>
      <c r="T50" s="215"/>
      <c r="U50" s="215"/>
      <c r="V50" s="215"/>
      <c r="W50" s="215"/>
      <c r="X50" s="215"/>
      <c r="Y50" s="215"/>
      <c r="Z50" s="215"/>
      <c r="AA50" s="215"/>
    </row>
    <row r="51" spans="1:27" ht="141" customHeight="1" thickBot="1">
      <c r="A51" s="524">
        <v>7</v>
      </c>
      <c r="B51" s="127" t="s">
        <v>327</v>
      </c>
      <c r="C51" s="169">
        <v>83333</v>
      </c>
      <c r="D51" s="169">
        <v>83333</v>
      </c>
      <c r="E51" s="209" t="s">
        <v>183</v>
      </c>
      <c r="F51" s="168" t="s">
        <v>58</v>
      </c>
      <c r="G51" s="151" t="s">
        <v>117</v>
      </c>
      <c r="H51" s="151" t="s">
        <v>232</v>
      </c>
      <c r="I51" s="151" t="s">
        <v>160</v>
      </c>
      <c r="J51" s="166" t="s">
        <v>161</v>
      </c>
      <c r="K51" s="358">
        <v>100000</v>
      </c>
      <c r="L51" s="215"/>
      <c r="M51" s="215"/>
      <c r="N51" s="215"/>
      <c r="O51" s="215"/>
      <c r="P51" s="215"/>
      <c r="Q51" s="215"/>
      <c r="R51" s="215"/>
      <c r="S51" s="215"/>
      <c r="T51" s="215"/>
      <c r="U51" s="215"/>
      <c r="V51" s="215"/>
      <c r="W51" s="215"/>
      <c r="X51" s="215"/>
      <c r="Y51" s="215"/>
      <c r="Z51" s="215"/>
      <c r="AA51" s="215"/>
    </row>
    <row r="52" spans="1:27" ht="31.5" customHeight="1" thickBot="1">
      <c r="A52" s="631"/>
      <c r="B52" s="48" t="s">
        <v>140</v>
      </c>
      <c r="C52" s="608" t="s">
        <v>329</v>
      </c>
      <c r="D52" s="609"/>
      <c r="E52" s="609"/>
      <c r="F52" s="609"/>
      <c r="G52" s="609"/>
      <c r="H52" s="609"/>
      <c r="I52" s="609"/>
      <c r="J52" s="610"/>
      <c r="K52" s="246"/>
      <c r="L52" s="215"/>
      <c r="M52" s="215"/>
      <c r="N52" s="215"/>
      <c r="O52" s="215"/>
      <c r="P52" s="215"/>
      <c r="Q52" s="215"/>
      <c r="R52" s="215"/>
      <c r="S52" s="215"/>
      <c r="T52" s="215"/>
      <c r="U52" s="215"/>
      <c r="V52" s="215"/>
      <c r="W52" s="215"/>
      <c r="X52" s="215"/>
      <c r="Y52" s="215"/>
      <c r="Z52" s="215"/>
      <c r="AA52" s="215"/>
    </row>
    <row r="53" spans="1:27" ht="89.25" customHeight="1" thickBot="1">
      <c r="A53" s="581">
        <v>8</v>
      </c>
      <c r="B53" s="322" t="s">
        <v>330</v>
      </c>
      <c r="C53" s="190">
        <v>16667</v>
      </c>
      <c r="D53" s="190">
        <v>16667</v>
      </c>
      <c r="E53" s="282" t="s">
        <v>234</v>
      </c>
      <c r="F53" s="197" t="s">
        <v>58</v>
      </c>
      <c r="G53" s="151" t="s">
        <v>117</v>
      </c>
      <c r="H53" s="151" t="s">
        <v>232</v>
      </c>
      <c r="I53" s="151" t="s">
        <v>160</v>
      </c>
      <c r="J53" s="286" t="s">
        <v>147</v>
      </c>
      <c r="K53" s="359">
        <v>20000</v>
      </c>
      <c r="L53" s="215"/>
      <c r="M53" s="215"/>
      <c r="N53" s="215"/>
      <c r="O53" s="215"/>
      <c r="P53" s="215"/>
      <c r="Q53" s="215"/>
      <c r="R53" s="215"/>
      <c r="S53" s="215"/>
      <c r="T53" s="215"/>
      <c r="U53" s="215"/>
      <c r="V53" s="215"/>
      <c r="W53" s="215"/>
      <c r="X53" s="215"/>
      <c r="Y53" s="215"/>
      <c r="Z53" s="215"/>
      <c r="AA53" s="215"/>
    </row>
    <row r="54" spans="1:27" ht="31.5" customHeight="1" thickBot="1">
      <c r="A54" s="579"/>
      <c r="B54" s="48" t="s">
        <v>140</v>
      </c>
      <c r="C54" s="608" t="s">
        <v>250</v>
      </c>
      <c r="D54" s="609"/>
      <c r="E54" s="609"/>
      <c r="F54" s="609"/>
      <c r="G54" s="609"/>
      <c r="H54" s="609"/>
      <c r="I54" s="609"/>
      <c r="J54" s="610"/>
      <c r="K54" s="323"/>
      <c r="L54" s="215"/>
      <c r="M54" s="215"/>
      <c r="N54" s="215"/>
      <c r="O54" s="215"/>
      <c r="P54" s="215"/>
      <c r="Q54" s="215"/>
      <c r="R54" s="215"/>
      <c r="S54" s="215"/>
      <c r="T54" s="215"/>
      <c r="U54" s="215"/>
      <c r="V54" s="215"/>
      <c r="W54" s="215"/>
      <c r="X54" s="215"/>
      <c r="Y54" s="215"/>
      <c r="Z54" s="215"/>
      <c r="AA54" s="215"/>
    </row>
    <row r="55" spans="1:27" ht="91.5" customHeight="1" thickBot="1">
      <c r="A55" s="581">
        <v>9</v>
      </c>
      <c r="B55" s="322" t="s">
        <v>331</v>
      </c>
      <c r="C55" s="190">
        <v>8333</v>
      </c>
      <c r="D55" s="190">
        <v>8333</v>
      </c>
      <c r="E55" s="282" t="s">
        <v>234</v>
      </c>
      <c r="F55" s="197" t="s">
        <v>58</v>
      </c>
      <c r="G55" s="151" t="s">
        <v>117</v>
      </c>
      <c r="H55" s="151" t="s">
        <v>232</v>
      </c>
      <c r="I55" s="151" t="s">
        <v>160</v>
      </c>
      <c r="J55" s="191" t="s">
        <v>161</v>
      </c>
      <c r="K55" s="359">
        <v>10000</v>
      </c>
      <c r="L55" s="215"/>
      <c r="M55" s="215"/>
      <c r="N55" s="215"/>
      <c r="O55" s="215"/>
      <c r="P55" s="215"/>
      <c r="Q55" s="215"/>
      <c r="R55" s="215"/>
      <c r="S55" s="215"/>
      <c r="T55" s="215"/>
      <c r="U55" s="215"/>
      <c r="V55" s="215"/>
      <c r="W55" s="215"/>
      <c r="X55" s="215"/>
      <c r="Y55" s="215"/>
      <c r="Z55" s="215"/>
      <c r="AA55" s="215"/>
    </row>
    <row r="56" spans="1:27" ht="31.5" customHeight="1" thickBot="1">
      <c r="A56" s="579"/>
      <c r="B56" s="48" t="s">
        <v>140</v>
      </c>
      <c r="C56" s="608" t="s">
        <v>250</v>
      </c>
      <c r="D56" s="609"/>
      <c r="E56" s="609"/>
      <c r="F56" s="609"/>
      <c r="G56" s="609"/>
      <c r="H56" s="609"/>
      <c r="I56" s="609"/>
      <c r="J56" s="610"/>
      <c r="K56" s="323"/>
      <c r="L56" s="215"/>
      <c r="M56" s="215"/>
      <c r="N56" s="215"/>
      <c r="O56" s="215"/>
      <c r="P56" s="215"/>
      <c r="Q56" s="215"/>
      <c r="R56" s="215"/>
      <c r="S56" s="215"/>
      <c r="T56" s="215"/>
      <c r="U56" s="215"/>
      <c r="V56" s="215"/>
      <c r="W56" s="215"/>
      <c r="X56" s="215"/>
      <c r="Y56" s="215"/>
      <c r="Z56" s="215"/>
      <c r="AA56" s="215"/>
    </row>
    <row r="57" spans="1:27" ht="95.25" customHeight="1" thickBot="1">
      <c r="A57" s="581">
        <v>10</v>
      </c>
      <c r="B57" s="322" t="s">
        <v>332</v>
      </c>
      <c r="C57" s="190">
        <v>33333</v>
      </c>
      <c r="D57" s="190">
        <v>33333</v>
      </c>
      <c r="E57" s="150" t="s">
        <v>235</v>
      </c>
      <c r="F57" s="197" t="s">
        <v>58</v>
      </c>
      <c r="G57" s="151" t="s">
        <v>117</v>
      </c>
      <c r="H57" s="151" t="s">
        <v>232</v>
      </c>
      <c r="I57" s="151" t="s">
        <v>160</v>
      </c>
      <c r="J57" s="165" t="s">
        <v>162</v>
      </c>
      <c r="K57" s="360">
        <v>40000</v>
      </c>
      <c r="L57" s="215"/>
      <c r="M57" s="215"/>
      <c r="N57" s="215"/>
      <c r="O57" s="215"/>
      <c r="P57" s="215"/>
      <c r="Q57" s="215"/>
      <c r="R57" s="215"/>
      <c r="S57" s="215"/>
      <c r="T57" s="215"/>
      <c r="U57" s="215"/>
      <c r="V57" s="215"/>
      <c r="W57" s="215"/>
      <c r="X57" s="215"/>
      <c r="Y57" s="215"/>
      <c r="Z57" s="215"/>
      <c r="AA57" s="215"/>
    </row>
    <row r="58" spans="1:27" ht="31.5" customHeight="1" thickBot="1">
      <c r="A58" s="580"/>
      <c r="B58" s="51" t="s">
        <v>140</v>
      </c>
      <c r="C58" s="608" t="s">
        <v>250</v>
      </c>
      <c r="D58" s="609"/>
      <c r="E58" s="609"/>
      <c r="F58" s="609"/>
      <c r="G58" s="609"/>
      <c r="H58" s="609"/>
      <c r="I58" s="609"/>
      <c r="J58" s="610"/>
      <c r="K58" s="290"/>
      <c r="L58" s="253"/>
      <c r="M58" s="215"/>
      <c r="N58" s="215"/>
      <c r="O58" s="215"/>
      <c r="P58" s="215"/>
      <c r="Q58" s="215"/>
      <c r="R58" s="215"/>
      <c r="S58" s="215"/>
      <c r="T58" s="215"/>
      <c r="U58" s="215"/>
      <c r="V58" s="215"/>
      <c r="W58" s="215"/>
      <c r="X58" s="215"/>
      <c r="Y58" s="215"/>
      <c r="Z58" s="215"/>
      <c r="AA58" s="215"/>
    </row>
    <row r="59" spans="1:27" ht="93" customHeight="1" thickBot="1">
      <c r="A59" s="670">
        <v>11</v>
      </c>
      <c r="B59" s="505" t="s">
        <v>332</v>
      </c>
      <c r="C59" s="190">
        <v>8333</v>
      </c>
      <c r="D59" s="190">
        <v>8333</v>
      </c>
      <c r="E59" s="150" t="s">
        <v>235</v>
      </c>
      <c r="F59" s="197" t="s">
        <v>58</v>
      </c>
      <c r="G59" s="151" t="s">
        <v>117</v>
      </c>
      <c r="H59" s="151" t="s">
        <v>232</v>
      </c>
      <c r="I59" s="151" t="s">
        <v>160</v>
      </c>
      <c r="J59" s="191" t="s">
        <v>161</v>
      </c>
      <c r="K59" s="360">
        <v>10000</v>
      </c>
      <c r="L59" s="215"/>
      <c r="M59" s="215"/>
      <c r="N59" s="215"/>
      <c r="O59" s="215"/>
      <c r="P59" s="215"/>
      <c r="Q59" s="215"/>
      <c r="R59" s="215"/>
      <c r="S59" s="215"/>
      <c r="T59" s="215"/>
      <c r="U59" s="215"/>
      <c r="V59" s="215"/>
      <c r="W59" s="215"/>
      <c r="X59" s="215"/>
      <c r="Y59" s="215"/>
      <c r="Z59" s="215"/>
      <c r="AA59" s="215"/>
    </row>
    <row r="60" spans="1:27" ht="31.5" customHeight="1" thickBot="1">
      <c r="A60" s="670"/>
      <c r="B60" s="346" t="s">
        <v>140</v>
      </c>
      <c r="C60" s="608" t="s">
        <v>250</v>
      </c>
      <c r="D60" s="609"/>
      <c r="E60" s="609"/>
      <c r="F60" s="609"/>
      <c r="G60" s="609"/>
      <c r="H60" s="609"/>
      <c r="I60" s="609"/>
      <c r="J60" s="610"/>
      <c r="K60" s="290"/>
      <c r="L60" s="215"/>
      <c r="M60" s="215"/>
      <c r="N60" s="215"/>
      <c r="O60" s="215"/>
      <c r="P60" s="215"/>
      <c r="Q60" s="215"/>
      <c r="R60" s="215"/>
      <c r="S60" s="215"/>
      <c r="T60" s="215"/>
      <c r="U60" s="215"/>
      <c r="V60" s="215"/>
      <c r="W60" s="215"/>
      <c r="X60" s="215"/>
      <c r="Y60" s="215"/>
      <c r="Z60" s="215"/>
      <c r="AA60" s="215"/>
    </row>
    <row r="61" spans="1:27" ht="177" customHeight="1" thickBot="1">
      <c r="A61" s="670">
        <v>12</v>
      </c>
      <c r="B61" s="161" t="s">
        <v>333</v>
      </c>
      <c r="C61" s="164">
        <v>95833</v>
      </c>
      <c r="D61" s="164">
        <v>95833</v>
      </c>
      <c r="E61" s="163" t="s">
        <v>236</v>
      </c>
      <c r="F61" s="162" t="s">
        <v>58</v>
      </c>
      <c r="G61" s="151" t="s">
        <v>117</v>
      </c>
      <c r="H61" s="151" t="s">
        <v>232</v>
      </c>
      <c r="I61" s="151" t="s">
        <v>160</v>
      </c>
      <c r="J61" s="165" t="s">
        <v>162</v>
      </c>
      <c r="K61" s="361">
        <v>115000</v>
      </c>
      <c r="L61" s="215"/>
      <c r="M61" s="215"/>
      <c r="N61" s="215"/>
      <c r="O61" s="215"/>
      <c r="P61" s="215"/>
      <c r="Q61" s="215"/>
      <c r="R61" s="215"/>
      <c r="S61" s="215"/>
      <c r="T61" s="215"/>
      <c r="U61" s="215"/>
      <c r="V61" s="215"/>
      <c r="W61" s="215"/>
      <c r="X61" s="215"/>
      <c r="Y61" s="215"/>
      <c r="Z61" s="215"/>
      <c r="AA61" s="215"/>
    </row>
    <row r="62" spans="1:27" ht="36.75" customHeight="1" thickBot="1">
      <c r="A62" s="670"/>
      <c r="B62" s="324" t="s">
        <v>140</v>
      </c>
      <c r="C62" s="623" t="s">
        <v>335</v>
      </c>
      <c r="D62" s="624"/>
      <c r="E62" s="624"/>
      <c r="F62" s="624"/>
      <c r="G62" s="624"/>
      <c r="H62" s="624"/>
      <c r="I62" s="624"/>
      <c r="J62" s="625"/>
      <c r="K62" s="325"/>
      <c r="L62" s="326"/>
      <c r="M62" s="307"/>
      <c r="N62" s="307"/>
      <c r="O62" s="307"/>
      <c r="P62" s="307"/>
      <c r="Q62" s="307"/>
      <c r="R62" s="307"/>
      <c r="S62" s="307"/>
      <c r="T62" s="307"/>
      <c r="U62" s="307"/>
      <c r="V62" s="307"/>
      <c r="W62" s="307"/>
      <c r="X62" s="307"/>
      <c r="Y62" s="307"/>
      <c r="Z62" s="307"/>
      <c r="AA62" s="307"/>
    </row>
    <row r="63" spans="1:27" s="29" customFormat="1" ht="195" customHeight="1" thickBot="1">
      <c r="A63" s="631">
        <v>13</v>
      </c>
      <c r="B63" s="333" t="s">
        <v>334</v>
      </c>
      <c r="C63" s="328">
        <v>150000</v>
      </c>
      <c r="D63" s="167">
        <v>150000</v>
      </c>
      <c r="E63" s="329" t="s">
        <v>236</v>
      </c>
      <c r="F63" s="330" t="s">
        <v>58</v>
      </c>
      <c r="G63" s="303" t="s">
        <v>117</v>
      </c>
      <c r="H63" s="303" t="s">
        <v>232</v>
      </c>
      <c r="I63" s="303" t="s">
        <v>160</v>
      </c>
      <c r="J63" s="331" t="s">
        <v>161</v>
      </c>
      <c r="K63" s="357">
        <v>180000</v>
      </c>
      <c r="L63" s="332"/>
      <c r="M63" s="332"/>
      <c r="N63" s="332"/>
      <c r="O63" s="332"/>
      <c r="P63" s="332"/>
      <c r="Q63" s="332"/>
      <c r="R63" s="332"/>
      <c r="S63" s="332"/>
      <c r="T63" s="332"/>
      <c r="U63" s="332"/>
      <c r="V63" s="332"/>
      <c r="W63" s="332"/>
      <c r="X63" s="332"/>
      <c r="Y63" s="332"/>
      <c r="Z63" s="332"/>
      <c r="AA63" s="332"/>
    </row>
    <row r="64" spans="1:27" ht="33" customHeight="1" thickBot="1">
      <c r="A64" s="525"/>
      <c r="B64" s="160" t="s">
        <v>140</v>
      </c>
      <c r="C64" s="623" t="s">
        <v>335</v>
      </c>
      <c r="D64" s="624"/>
      <c r="E64" s="624"/>
      <c r="F64" s="624"/>
      <c r="G64" s="624"/>
      <c r="H64" s="624"/>
      <c r="I64" s="624"/>
      <c r="J64" s="625"/>
      <c r="K64" s="247"/>
      <c r="L64" s="327"/>
      <c r="M64" s="327"/>
      <c r="N64" s="327"/>
      <c r="O64" s="327"/>
      <c r="P64" s="327"/>
      <c r="Q64" s="327"/>
      <c r="R64" s="327"/>
      <c r="S64" s="327"/>
      <c r="T64" s="327"/>
      <c r="U64" s="327"/>
      <c r="V64" s="327"/>
      <c r="W64" s="327"/>
      <c r="X64" s="327"/>
      <c r="Y64" s="327"/>
      <c r="Z64" s="327"/>
      <c r="AA64" s="327"/>
    </row>
    <row r="65" spans="1:27" ht="409.5" customHeight="1" thickBot="1">
      <c r="A65" s="524">
        <v>14</v>
      </c>
      <c r="B65" s="102" t="s">
        <v>336</v>
      </c>
      <c r="C65" s="169">
        <v>58333</v>
      </c>
      <c r="D65" s="169">
        <v>58333</v>
      </c>
      <c r="E65" s="176" t="s">
        <v>237</v>
      </c>
      <c r="F65" s="256" t="s">
        <v>58</v>
      </c>
      <c r="G65" s="182" t="s">
        <v>117</v>
      </c>
      <c r="H65" s="182" t="s">
        <v>232</v>
      </c>
      <c r="I65" s="183" t="s">
        <v>160</v>
      </c>
      <c r="J65" s="181" t="s">
        <v>149</v>
      </c>
      <c r="K65" s="358">
        <v>70000</v>
      </c>
      <c r="L65" s="215"/>
      <c r="M65" s="215"/>
      <c r="N65" s="215"/>
      <c r="O65" s="215"/>
      <c r="P65" s="215"/>
      <c r="Q65" s="215"/>
      <c r="R65" s="215"/>
      <c r="S65" s="215"/>
      <c r="T65" s="215"/>
      <c r="U65" s="215"/>
      <c r="V65" s="215"/>
      <c r="W65" s="215"/>
      <c r="X65" s="215"/>
      <c r="Y65" s="215"/>
      <c r="Z65" s="215"/>
      <c r="AA65" s="215"/>
    </row>
    <row r="66" spans="1:27" ht="46.5" customHeight="1" thickBot="1">
      <c r="A66" s="635"/>
      <c r="B66" s="289" t="s">
        <v>140</v>
      </c>
      <c r="C66" s="614" t="s">
        <v>184</v>
      </c>
      <c r="D66" s="615"/>
      <c r="E66" s="615"/>
      <c r="F66" s="615"/>
      <c r="G66" s="615"/>
      <c r="H66" s="615"/>
      <c r="I66" s="615"/>
      <c r="J66" s="616"/>
      <c r="K66" s="174"/>
      <c r="L66" s="215"/>
      <c r="M66" s="215"/>
      <c r="N66" s="215"/>
      <c r="O66" s="215"/>
      <c r="P66" s="215"/>
      <c r="Q66" s="215"/>
      <c r="R66" s="215"/>
      <c r="S66" s="215"/>
      <c r="T66" s="215"/>
      <c r="U66" s="215"/>
      <c r="V66" s="215"/>
      <c r="W66" s="215"/>
      <c r="X66" s="215"/>
      <c r="Y66" s="215"/>
      <c r="Z66" s="215"/>
      <c r="AA66" s="215"/>
    </row>
    <row r="67" spans="1:27" ht="395.25" customHeight="1" thickBot="1">
      <c r="A67" s="626">
        <v>15</v>
      </c>
      <c r="B67" s="171" t="s">
        <v>337</v>
      </c>
      <c r="C67" s="169">
        <v>58333</v>
      </c>
      <c r="D67" s="169">
        <v>58333</v>
      </c>
      <c r="E67" s="176" t="s">
        <v>237</v>
      </c>
      <c r="F67" s="256" t="s">
        <v>58</v>
      </c>
      <c r="G67" s="182" t="s">
        <v>117</v>
      </c>
      <c r="H67" s="182" t="s">
        <v>232</v>
      </c>
      <c r="I67" s="183" t="s">
        <v>160</v>
      </c>
      <c r="J67" s="181" t="s">
        <v>164</v>
      </c>
      <c r="K67" s="358">
        <v>70000</v>
      </c>
      <c r="L67" s="215"/>
      <c r="M67" s="215"/>
      <c r="N67" s="215"/>
      <c r="O67" s="215"/>
      <c r="P67" s="215"/>
      <c r="Q67" s="215"/>
      <c r="R67" s="215"/>
      <c r="S67" s="215"/>
      <c r="T67" s="215"/>
      <c r="U67" s="215"/>
      <c r="V67" s="215"/>
      <c r="W67" s="215"/>
      <c r="X67" s="215"/>
      <c r="Y67" s="215"/>
      <c r="Z67" s="215"/>
      <c r="AA67" s="215"/>
    </row>
    <row r="68" spans="1:27" ht="48.75" customHeight="1" thickBot="1">
      <c r="A68" s="525"/>
      <c r="B68" s="128" t="s">
        <v>140</v>
      </c>
      <c r="C68" s="614" t="s">
        <v>184</v>
      </c>
      <c r="D68" s="615"/>
      <c r="E68" s="615"/>
      <c r="F68" s="615"/>
      <c r="G68" s="615"/>
      <c r="H68" s="615"/>
      <c r="I68" s="615"/>
      <c r="J68" s="616"/>
      <c r="K68" s="245"/>
      <c r="L68" s="215"/>
      <c r="M68" s="215"/>
      <c r="N68" s="215"/>
      <c r="O68" s="215"/>
      <c r="P68" s="215"/>
      <c r="Q68" s="215"/>
      <c r="R68" s="215"/>
      <c r="S68" s="215"/>
      <c r="T68" s="215"/>
      <c r="U68" s="215"/>
      <c r="V68" s="215"/>
      <c r="W68" s="215"/>
      <c r="X68" s="215"/>
      <c r="Y68" s="215"/>
      <c r="Z68" s="215"/>
      <c r="AA68" s="215"/>
    </row>
    <row r="69" spans="1:27" ht="383.25" customHeight="1" thickBot="1">
      <c r="A69" s="524">
        <v>16</v>
      </c>
      <c r="B69" s="103" t="s">
        <v>338</v>
      </c>
      <c r="C69" s="167">
        <v>221583</v>
      </c>
      <c r="D69" s="167">
        <v>221583</v>
      </c>
      <c r="E69" s="170" t="s">
        <v>127</v>
      </c>
      <c r="F69" s="175" t="s">
        <v>58</v>
      </c>
      <c r="G69" s="303" t="s">
        <v>233</v>
      </c>
      <c r="H69" s="303" t="s">
        <v>232</v>
      </c>
      <c r="I69" s="496" t="s">
        <v>160</v>
      </c>
      <c r="J69" s="166" t="s">
        <v>165</v>
      </c>
      <c r="K69" s="358">
        <v>265900</v>
      </c>
      <c r="L69" s="215"/>
      <c r="M69" s="215"/>
      <c r="N69" s="215"/>
      <c r="O69" s="215"/>
      <c r="P69" s="215"/>
      <c r="Q69" s="215"/>
      <c r="R69" s="215"/>
      <c r="S69" s="215"/>
      <c r="T69" s="215"/>
      <c r="U69" s="215"/>
      <c r="V69" s="215"/>
      <c r="W69" s="215"/>
      <c r="X69" s="215"/>
      <c r="Y69" s="215"/>
      <c r="Z69" s="215"/>
      <c r="AA69" s="215"/>
    </row>
    <row r="70" spans="1:27" ht="33.75" customHeight="1" thickBot="1">
      <c r="A70" s="525"/>
      <c r="B70" s="128" t="s">
        <v>140</v>
      </c>
      <c r="C70" s="632" t="s">
        <v>167</v>
      </c>
      <c r="D70" s="633"/>
      <c r="E70" s="633"/>
      <c r="F70" s="633"/>
      <c r="G70" s="633"/>
      <c r="H70" s="633"/>
      <c r="I70" s="633"/>
      <c r="J70" s="634"/>
      <c r="K70" s="245"/>
      <c r="L70" s="215"/>
      <c r="M70" s="215"/>
      <c r="N70" s="215"/>
      <c r="O70" s="215"/>
      <c r="P70" s="215"/>
      <c r="Q70" s="215"/>
      <c r="R70" s="215"/>
      <c r="S70" s="215"/>
      <c r="T70" s="215"/>
      <c r="U70" s="215"/>
      <c r="V70" s="215"/>
      <c r="W70" s="215"/>
      <c r="X70" s="215"/>
      <c r="Y70" s="215"/>
      <c r="Z70" s="215"/>
      <c r="AA70" s="215"/>
    </row>
    <row r="71" spans="1:27" ht="251.25" customHeight="1" thickBot="1">
      <c r="A71" s="524" t="s">
        <v>128</v>
      </c>
      <c r="B71" s="177" t="s">
        <v>339</v>
      </c>
      <c r="C71" s="169">
        <v>58334</v>
      </c>
      <c r="D71" s="169">
        <v>58334</v>
      </c>
      <c r="E71" s="176" t="s">
        <v>127</v>
      </c>
      <c r="F71" s="168" t="s">
        <v>58</v>
      </c>
      <c r="G71" s="182" t="s">
        <v>233</v>
      </c>
      <c r="H71" s="182" t="s">
        <v>232</v>
      </c>
      <c r="I71" s="183" t="s">
        <v>160</v>
      </c>
      <c r="J71" s="181" t="s">
        <v>168</v>
      </c>
      <c r="K71" s="358">
        <v>70000</v>
      </c>
      <c r="L71" s="215"/>
      <c r="M71" s="215"/>
      <c r="N71" s="215"/>
      <c r="O71" s="215"/>
      <c r="P71" s="215"/>
      <c r="Q71" s="215"/>
      <c r="R71" s="215"/>
      <c r="S71" s="215"/>
      <c r="T71" s="215"/>
      <c r="U71" s="215"/>
      <c r="V71" s="215"/>
      <c r="W71" s="215"/>
      <c r="X71" s="215"/>
      <c r="Y71" s="215"/>
      <c r="Z71" s="215"/>
      <c r="AA71" s="215"/>
    </row>
    <row r="72" spans="1:27" ht="34.5" customHeight="1" thickBot="1">
      <c r="A72" s="525"/>
      <c r="B72" s="128" t="s">
        <v>140</v>
      </c>
      <c r="C72" s="614" t="s">
        <v>167</v>
      </c>
      <c r="D72" s="615"/>
      <c r="E72" s="615"/>
      <c r="F72" s="615"/>
      <c r="G72" s="615"/>
      <c r="H72" s="615"/>
      <c r="I72" s="615"/>
      <c r="J72" s="616"/>
      <c r="K72" s="245"/>
      <c r="L72" s="215"/>
      <c r="M72" s="215"/>
      <c r="N72" s="215"/>
      <c r="O72" s="215"/>
      <c r="P72" s="215"/>
      <c r="Q72" s="215"/>
      <c r="R72" s="215"/>
      <c r="S72" s="215"/>
      <c r="T72" s="215"/>
      <c r="U72" s="215"/>
      <c r="V72" s="215"/>
      <c r="W72" s="215"/>
      <c r="X72" s="215"/>
      <c r="Y72" s="215"/>
      <c r="Z72" s="215"/>
      <c r="AA72" s="215"/>
    </row>
    <row r="73" spans="1:27" ht="258" customHeight="1" thickBot="1">
      <c r="A73" s="524" t="s">
        <v>133</v>
      </c>
      <c r="B73" s="126" t="s">
        <v>340</v>
      </c>
      <c r="C73" s="178">
        <v>166667</v>
      </c>
      <c r="D73" s="179">
        <v>166667</v>
      </c>
      <c r="E73" s="166" t="s">
        <v>145</v>
      </c>
      <c r="F73" s="168" t="s">
        <v>58</v>
      </c>
      <c r="G73" s="172" t="s">
        <v>233</v>
      </c>
      <c r="H73" s="172" t="s">
        <v>232</v>
      </c>
      <c r="I73" s="173" t="s">
        <v>160</v>
      </c>
      <c r="J73" s="166" t="s">
        <v>149</v>
      </c>
      <c r="K73" s="358">
        <v>200000</v>
      </c>
      <c r="L73" s="215"/>
      <c r="M73" s="215"/>
      <c r="N73" s="215"/>
      <c r="O73" s="215"/>
      <c r="P73" s="215"/>
      <c r="Q73" s="215"/>
      <c r="R73" s="215"/>
      <c r="S73" s="215"/>
      <c r="T73" s="215"/>
      <c r="U73" s="215"/>
      <c r="V73" s="215"/>
      <c r="W73" s="215"/>
      <c r="X73" s="215"/>
      <c r="Y73" s="215"/>
      <c r="Z73" s="215"/>
      <c r="AA73" s="215"/>
    </row>
    <row r="74" spans="1:27" ht="34.5" customHeight="1" thickBot="1">
      <c r="A74" s="525"/>
      <c r="B74" s="128" t="s">
        <v>140</v>
      </c>
      <c r="C74" s="614" t="s">
        <v>146</v>
      </c>
      <c r="D74" s="615"/>
      <c r="E74" s="615"/>
      <c r="F74" s="615"/>
      <c r="G74" s="615"/>
      <c r="H74" s="615"/>
      <c r="I74" s="615"/>
      <c r="J74" s="616"/>
      <c r="K74" s="245"/>
      <c r="L74" s="215"/>
      <c r="M74" s="215"/>
      <c r="N74" s="215"/>
      <c r="O74" s="215"/>
      <c r="P74" s="215"/>
      <c r="Q74" s="215"/>
      <c r="R74" s="215"/>
      <c r="S74" s="215"/>
      <c r="T74" s="215"/>
      <c r="U74" s="215"/>
      <c r="V74" s="215"/>
      <c r="W74" s="215"/>
      <c r="X74" s="215"/>
      <c r="Y74" s="215"/>
      <c r="Z74" s="215"/>
      <c r="AA74" s="215"/>
    </row>
    <row r="75" spans="1:27" ht="306" customHeight="1" thickBot="1">
      <c r="A75" s="524" t="s">
        <v>134</v>
      </c>
      <c r="B75" s="126" t="s">
        <v>341</v>
      </c>
      <c r="C75" s="179">
        <v>83333</v>
      </c>
      <c r="D75" s="179">
        <v>83333</v>
      </c>
      <c r="E75" s="166" t="s">
        <v>145</v>
      </c>
      <c r="F75" s="168" t="s">
        <v>58</v>
      </c>
      <c r="G75" s="172" t="s">
        <v>233</v>
      </c>
      <c r="H75" s="172" t="s">
        <v>232</v>
      </c>
      <c r="I75" s="173" t="s">
        <v>160</v>
      </c>
      <c r="J75" s="166" t="s">
        <v>161</v>
      </c>
      <c r="K75" s="358">
        <v>100000</v>
      </c>
      <c r="L75" s="215"/>
      <c r="M75" s="215"/>
      <c r="N75" s="215"/>
      <c r="O75" s="215"/>
      <c r="P75" s="215"/>
      <c r="Q75" s="215"/>
      <c r="R75" s="215"/>
      <c r="S75" s="215"/>
      <c r="T75" s="215"/>
      <c r="U75" s="215"/>
      <c r="V75" s="215"/>
      <c r="W75" s="215"/>
      <c r="X75" s="215"/>
      <c r="Y75" s="215"/>
      <c r="Z75" s="215"/>
      <c r="AA75" s="215"/>
    </row>
    <row r="76" spans="1:27" ht="33.75" customHeight="1" thickBot="1">
      <c r="A76" s="525"/>
      <c r="B76" s="128" t="s">
        <v>140</v>
      </c>
      <c r="C76" s="623" t="s">
        <v>146</v>
      </c>
      <c r="D76" s="624"/>
      <c r="E76" s="624"/>
      <c r="F76" s="624"/>
      <c r="G76" s="624"/>
      <c r="H76" s="624"/>
      <c r="I76" s="624"/>
      <c r="J76" s="625"/>
      <c r="K76" s="245"/>
      <c r="L76" s="215"/>
      <c r="M76" s="215"/>
      <c r="N76" s="215"/>
      <c r="O76" s="215"/>
      <c r="P76" s="215"/>
      <c r="Q76" s="215"/>
      <c r="R76" s="215"/>
      <c r="S76" s="215"/>
      <c r="T76" s="215"/>
      <c r="U76" s="215"/>
      <c r="V76" s="215"/>
      <c r="W76" s="215"/>
      <c r="X76" s="215"/>
      <c r="Y76" s="215"/>
      <c r="Z76" s="215"/>
      <c r="AA76" s="215"/>
    </row>
    <row r="77" spans="1:27" ht="210.75" customHeight="1" thickBot="1">
      <c r="A77" s="524">
        <v>20</v>
      </c>
      <c r="B77" s="334" t="s">
        <v>342</v>
      </c>
      <c r="C77" s="185">
        <v>41667</v>
      </c>
      <c r="D77" s="185">
        <v>41667</v>
      </c>
      <c r="E77" s="187" t="s">
        <v>239</v>
      </c>
      <c r="F77" s="168" t="s">
        <v>58</v>
      </c>
      <c r="G77" s="172" t="s">
        <v>233</v>
      </c>
      <c r="H77" s="172" t="s">
        <v>232</v>
      </c>
      <c r="I77" s="173" t="s">
        <v>160</v>
      </c>
      <c r="J77" s="166" t="s">
        <v>149</v>
      </c>
      <c r="K77" s="357">
        <v>50000</v>
      </c>
      <c r="L77" s="215"/>
      <c r="M77" s="215"/>
      <c r="N77" s="215"/>
      <c r="O77" s="215"/>
      <c r="P77" s="215"/>
      <c r="Q77" s="215"/>
      <c r="R77" s="215"/>
      <c r="S77" s="215"/>
      <c r="T77" s="215"/>
      <c r="U77" s="215"/>
      <c r="V77" s="215"/>
      <c r="W77" s="215"/>
      <c r="X77" s="215"/>
      <c r="Y77" s="215"/>
      <c r="Z77" s="215"/>
      <c r="AA77" s="215"/>
    </row>
    <row r="78" spans="1:27" ht="33.75" customHeight="1" thickBot="1">
      <c r="A78" s="525"/>
      <c r="B78" s="128" t="s">
        <v>140</v>
      </c>
      <c r="C78" s="623" t="s">
        <v>238</v>
      </c>
      <c r="D78" s="624"/>
      <c r="E78" s="624"/>
      <c r="F78" s="624"/>
      <c r="G78" s="624"/>
      <c r="H78" s="624"/>
      <c r="I78" s="624"/>
      <c r="J78" s="625"/>
      <c r="K78" s="245"/>
      <c r="L78" s="215"/>
      <c r="M78" s="215"/>
      <c r="N78" s="215"/>
      <c r="O78" s="215"/>
      <c r="P78" s="215"/>
      <c r="Q78" s="215"/>
      <c r="R78" s="215"/>
      <c r="S78" s="215"/>
      <c r="T78" s="215"/>
      <c r="U78" s="215"/>
      <c r="V78" s="215"/>
      <c r="W78" s="215"/>
      <c r="X78" s="215"/>
      <c r="Y78" s="215"/>
      <c r="Z78" s="215"/>
      <c r="AA78" s="215"/>
    </row>
    <row r="79" spans="1:27" ht="212.25" customHeight="1" thickBot="1">
      <c r="A79" s="306">
        <v>21</v>
      </c>
      <c r="B79" s="334" t="s">
        <v>342</v>
      </c>
      <c r="C79" s="185">
        <v>25000</v>
      </c>
      <c r="D79" s="185">
        <v>25000</v>
      </c>
      <c r="E79" s="187" t="s">
        <v>239</v>
      </c>
      <c r="F79" s="168" t="s">
        <v>58</v>
      </c>
      <c r="G79" s="172" t="s">
        <v>233</v>
      </c>
      <c r="H79" s="172" t="s">
        <v>232</v>
      </c>
      <c r="I79" s="173" t="s">
        <v>160</v>
      </c>
      <c r="J79" s="166" t="s">
        <v>161</v>
      </c>
      <c r="K79" s="357">
        <v>30000</v>
      </c>
      <c r="L79" s="215"/>
      <c r="M79" s="215"/>
      <c r="N79" s="215"/>
      <c r="O79" s="215"/>
      <c r="P79" s="215"/>
      <c r="Q79" s="215"/>
      <c r="R79" s="215"/>
      <c r="S79" s="215"/>
      <c r="T79" s="215"/>
      <c r="U79" s="215"/>
      <c r="V79" s="215"/>
      <c r="W79" s="215"/>
      <c r="X79" s="215"/>
      <c r="Y79" s="215"/>
      <c r="Z79" s="215"/>
      <c r="AA79" s="215"/>
    </row>
    <row r="80" spans="1:27" ht="33.75" customHeight="1" thickBot="1">
      <c r="A80" s="306"/>
      <c r="B80" s="128" t="s">
        <v>140</v>
      </c>
      <c r="C80" s="623" t="s">
        <v>238</v>
      </c>
      <c r="D80" s="624"/>
      <c r="E80" s="624"/>
      <c r="F80" s="624"/>
      <c r="G80" s="624"/>
      <c r="H80" s="624"/>
      <c r="I80" s="624"/>
      <c r="J80" s="625"/>
      <c r="K80" s="245"/>
      <c r="L80" s="215"/>
      <c r="M80" s="215"/>
      <c r="N80" s="215"/>
      <c r="O80" s="215"/>
      <c r="P80" s="215"/>
      <c r="Q80" s="215"/>
      <c r="R80" s="215"/>
      <c r="S80" s="215"/>
      <c r="T80" s="215"/>
      <c r="U80" s="215"/>
      <c r="V80" s="215"/>
      <c r="W80" s="215"/>
      <c r="X80" s="215"/>
      <c r="Y80" s="215"/>
      <c r="Z80" s="215"/>
      <c r="AA80" s="215"/>
    </row>
    <row r="81" spans="1:27" ht="20.25" customHeight="1" thickBot="1">
      <c r="A81" s="104"/>
      <c r="B81" s="105" t="s">
        <v>1</v>
      </c>
      <c r="C81" s="106">
        <f>SUM(C82+C84+C86+C88+C90+C92+C94+C97+C99+C101+C103+C105+C107+C109+C111+C113+C115+C117+C119+C121+C123+C125+C127+C130+C132+C134+C136+C138)</f>
        <v>2352751</v>
      </c>
      <c r="D81" s="106">
        <f>C81</f>
        <v>2352751</v>
      </c>
      <c r="E81" s="107"/>
      <c r="F81" s="104"/>
      <c r="G81" s="104"/>
      <c r="H81" s="108"/>
      <c r="I81" s="108"/>
      <c r="J81" s="108"/>
      <c r="K81" s="106">
        <v>3625480</v>
      </c>
      <c r="L81" s="215"/>
      <c r="M81" s="215"/>
      <c r="N81" s="215"/>
      <c r="O81" s="215"/>
      <c r="P81" s="215"/>
      <c r="Q81" s="215"/>
      <c r="R81" s="215"/>
      <c r="S81" s="215"/>
      <c r="T81" s="215"/>
      <c r="U81" s="215"/>
      <c r="V81" s="215"/>
      <c r="W81" s="215"/>
      <c r="X81" s="215"/>
      <c r="Y81" s="215"/>
      <c r="Z81" s="215"/>
      <c r="AA81" s="215"/>
    </row>
    <row r="82" spans="1:27" ht="204" customHeight="1" thickBot="1">
      <c r="A82" s="645" t="s">
        <v>73</v>
      </c>
      <c r="B82" s="109" t="s">
        <v>343</v>
      </c>
      <c r="C82" s="174">
        <v>50000</v>
      </c>
      <c r="D82" s="174">
        <v>50000</v>
      </c>
      <c r="E82" s="180" t="s">
        <v>129</v>
      </c>
      <c r="F82" s="168" t="s">
        <v>58</v>
      </c>
      <c r="G82" s="172" t="s">
        <v>117</v>
      </c>
      <c r="H82" s="172" t="s">
        <v>232</v>
      </c>
      <c r="I82" s="173" t="s">
        <v>160</v>
      </c>
      <c r="J82" s="181" t="s">
        <v>149</v>
      </c>
      <c r="K82" s="445" t="s">
        <v>260</v>
      </c>
      <c r="L82" s="215"/>
      <c r="M82" s="215"/>
      <c r="N82" s="215"/>
      <c r="O82" s="215"/>
      <c r="P82" s="215"/>
      <c r="Q82" s="215"/>
      <c r="R82" s="215"/>
      <c r="S82" s="215"/>
      <c r="T82" s="215"/>
      <c r="U82" s="215"/>
      <c r="V82" s="215"/>
      <c r="W82" s="215"/>
      <c r="X82" s="215"/>
      <c r="Y82" s="215"/>
      <c r="Z82" s="215"/>
      <c r="AA82" s="215"/>
    </row>
    <row r="83" spans="1:27" ht="120" customHeight="1" thickBot="1">
      <c r="A83" s="646"/>
      <c r="B83" s="128" t="s">
        <v>140</v>
      </c>
      <c r="C83" s="658" t="s">
        <v>405</v>
      </c>
      <c r="D83" s="659"/>
      <c r="E83" s="659"/>
      <c r="F83" s="659"/>
      <c r="G83" s="659"/>
      <c r="H83" s="659"/>
      <c r="I83" s="659"/>
      <c r="J83" s="660"/>
      <c r="K83" s="290"/>
      <c r="L83" s="215"/>
      <c r="M83" s="215"/>
      <c r="N83" s="215"/>
      <c r="O83" s="215"/>
      <c r="P83" s="215"/>
      <c r="Q83" s="215"/>
      <c r="R83" s="215"/>
      <c r="S83" s="215"/>
      <c r="T83" s="215"/>
      <c r="U83" s="215"/>
      <c r="V83" s="215"/>
      <c r="W83" s="215"/>
      <c r="X83" s="215"/>
      <c r="Y83" s="215"/>
      <c r="Z83" s="215"/>
      <c r="AA83" s="215"/>
    </row>
    <row r="84" spans="1:27" ht="143.25" customHeight="1" thickBot="1">
      <c r="A84" s="335">
        <v>2</v>
      </c>
      <c r="B84" s="109" t="s">
        <v>344</v>
      </c>
      <c r="C84" s="174">
        <v>10000</v>
      </c>
      <c r="D84" s="174">
        <v>10000</v>
      </c>
      <c r="E84" s="336" t="s">
        <v>129</v>
      </c>
      <c r="F84" s="213" t="s">
        <v>58</v>
      </c>
      <c r="G84" s="337" t="s">
        <v>117</v>
      </c>
      <c r="H84" s="172" t="s">
        <v>232</v>
      </c>
      <c r="I84" s="173" t="s">
        <v>160</v>
      </c>
      <c r="J84" s="166" t="s">
        <v>150</v>
      </c>
      <c r="K84" s="406">
        <v>10000</v>
      </c>
      <c r="L84" s="215"/>
      <c r="M84" s="215"/>
      <c r="N84" s="215"/>
      <c r="O84" s="215"/>
      <c r="P84" s="215"/>
      <c r="Q84" s="215"/>
      <c r="R84" s="215"/>
      <c r="S84" s="215"/>
      <c r="T84" s="215"/>
      <c r="U84" s="215"/>
      <c r="V84" s="215"/>
      <c r="W84" s="215"/>
      <c r="X84" s="215"/>
      <c r="Y84" s="215"/>
      <c r="Z84" s="215"/>
      <c r="AA84" s="215"/>
    </row>
    <row r="85" spans="1:27" ht="120" customHeight="1" thickBot="1">
      <c r="A85" s="335">
        <v>3</v>
      </c>
      <c r="B85" s="128" t="s">
        <v>140</v>
      </c>
      <c r="C85" s="658" t="s">
        <v>405</v>
      </c>
      <c r="D85" s="659"/>
      <c r="E85" s="659"/>
      <c r="F85" s="659"/>
      <c r="G85" s="659"/>
      <c r="H85" s="659"/>
      <c r="I85" s="659"/>
      <c r="J85" s="660"/>
      <c r="K85" s="245"/>
      <c r="L85" s="215"/>
      <c r="M85" s="215"/>
      <c r="N85" s="215"/>
      <c r="O85" s="215"/>
      <c r="P85" s="215"/>
      <c r="Q85" s="215"/>
      <c r="R85" s="215"/>
      <c r="S85" s="215"/>
      <c r="T85" s="215"/>
      <c r="U85" s="215"/>
      <c r="V85" s="215"/>
      <c r="W85" s="215"/>
      <c r="X85" s="215"/>
      <c r="Y85" s="215"/>
      <c r="Z85" s="215"/>
      <c r="AA85" s="215"/>
    </row>
    <row r="86" spans="1:27" ht="100.5" customHeight="1" thickBot="1">
      <c r="A86" s="645">
        <v>4</v>
      </c>
      <c r="B86" s="405" t="s">
        <v>345</v>
      </c>
      <c r="C86" s="174">
        <v>50000</v>
      </c>
      <c r="D86" s="174">
        <v>50000</v>
      </c>
      <c r="E86" s="180" t="s">
        <v>240</v>
      </c>
      <c r="F86" s="36" t="s">
        <v>58</v>
      </c>
      <c r="G86" s="337" t="s">
        <v>117</v>
      </c>
      <c r="H86" s="172" t="s">
        <v>232</v>
      </c>
      <c r="I86" s="173" t="s">
        <v>160</v>
      </c>
      <c r="J86" s="181" t="s">
        <v>149</v>
      </c>
      <c r="K86" s="406">
        <v>50000</v>
      </c>
      <c r="L86" s="215"/>
      <c r="M86" s="215"/>
      <c r="N86" s="215"/>
      <c r="O86" s="215"/>
      <c r="P86" s="215"/>
      <c r="Q86" s="215"/>
      <c r="R86" s="215"/>
      <c r="S86" s="215"/>
      <c r="T86" s="215"/>
      <c r="U86" s="215"/>
      <c r="V86" s="215"/>
      <c r="W86" s="215"/>
      <c r="X86" s="215"/>
      <c r="Y86" s="215"/>
      <c r="Z86" s="215"/>
      <c r="AA86" s="215"/>
    </row>
    <row r="87" spans="1:27" ht="90" customHeight="1" thickBot="1">
      <c r="A87" s="646"/>
      <c r="B87" s="128" t="s">
        <v>140</v>
      </c>
      <c r="C87" s="655" t="s">
        <v>406</v>
      </c>
      <c r="D87" s="656"/>
      <c r="E87" s="656"/>
      <c r="F87" s="656"/>
      <c r="G87" s="656"/>
      <c r="H87" s="656"/>
      <c r="I87" s="656"/>
      <c r="J87" s="657"/>
      <c r="K87" s="245"/>
      <c r="L87" s="215"/>
      <c r="M87" s="215"/>
      <c r="N87" s="215"/>
      <c r="O87" s="215"/>
      <c r="P87" s="215"/>
      <c r="Q87" s="215"/>
      <c r="R87" s="215"/>
      <c r="S87" s="215"/>
      <c r="T87" s="215"/>
      <c r="U87" s="215"/>
      <c r="V87" s="215"/>
      <c r="W87" s="215"/>
      <c r="X87" s="215"/>
      <c r="Y87" s="215"/>
      <c r="Z87" s="215"/>
      <c r="AA87" s="215"/>
    </row>
    <row r="88" spans="1:27" ht="97.5" customHeight="1" thickBot="1">
      <c r="A88" s="335">
        <v>5</v>
      </c>
      <c r="B88" s="405" t="s">
        <v>345</v>
      </c>
      <c r="C88" s="174">
        <v>10000</v>
      </c>
      <c r="D88" s="174">
        <v>10000</v>
      </c>
      <c r="E88" s="180" t="s">
        <v>240</v>
      </c>
      <c r="F88" s="168" t="s">
        <v>58</v>
      </c>
      <c r="G88" s="337" t="s">
        <v>117</v>
      </c>
      <c r="H88" s="172" t="s">
        <v>232</v>
      </c>
      <c r="I88" s="173" t="s">
        <v>160</v>
      </c>
      <c r="J88" s="166" t="s">
        <v>150</v>
      </c>
      <c r="K88" s="406">
        <v>10000</v>
      </c>
      <c r="L88" s="215"/>
      <c r="M88" s="215"/>
      <c r="N88" s="215"/>
      <c r="O88" s="215"/>
      <c r="P88" s="215"/>
      <c r="Q88" s="215"/>
      <c r="R88" s="215"/>
      <c r="S88" s="215"/>
      <c r="T88" s="215"/>
      <c r="U88" s="215"/>
      <c r="V88" s="215"/>
      <c r="W88" s="215"/>
      <c r="X88" s="215"/>
      <c r="Y88" s="215"/>
      <c r="Z88" s="215"/>
      <c r="AA88" s="215"/>
    </row>
    <row r="89" spans="1:27" ht="90" customHeight="1" thickBot="1">
      <c r="A89" s="335">
        <v>6</v>
      </c>
      <c r="B89" s="128" t="s">
        <v>140</v>
      </c>
      <c r="C89" s="655" t="s">
        <v>406</v>
      </c>
      <c r="D89" s="656"/>
      <c r="E89" s="656"/>
      <c r="F89" s="656"/>
      <c r="G89" s="656"/>
      <c r="H89" s="656"/>
      <c r="I89" s="656"/>
      <c r="J89" s="657"/>
      <c r="K89" s="245"/>
      <c r="L89" s="215"/>
      <c r="M89" s="215"/>
      <c r="N89" s="215"/>
      <c r="O89" s="215"/>
      <c r="P89" s="215"/>
      <c r="Q89" s="215"/>
      <c r="R89" s="215"/>
      <c r="S89" s="215"/>
      <c r="T89" s="215"/>
      <c r="U89" s="215"/>
      <c r="V89" s="215"/>
      <c r="W89" s="215"/>
      <c r="X89" s="215"/>
      <c r="Y89" s="215"/>
      <c r="Z89" s="215"/>
      <c r="AA89" s="215"/>
    </row>
    <row r="90" spans="1:27" ht="320.25" customHeight="1" thickBot="1">
      <c r="A90" s="617">
        <v>7</v>
      </c>
      <c r="B90" s="109" t="s">
        <v>346</v>
      </c>
      <c r="C90" s="174">
        <v>100000</v>
      </c>
      <c r="D90" s="174">
        <v>100000</v>
      </c>
      <c r="E90" s="180" t="s">
        <v>241</v>
      </c>
      <c r="F90" s="168" t="s">
        <v>58</v>
      </c>
      <c r="G90" s="172" t="s">
        <v>117</v>
      </c>
      <c r="H90" s="172" t="s">
        <v>232</v>
      </c>
      <c r="I90" s="173" t="s">
        <v>160</v>
      </c>
      <c r="J90" s="181" t="s">
        <v>149</v>
      </c>
      <c r="K90" s="406">
        <v>120000</v>
      </c>
      <c r="L90" s="215"/>
      <c r="M90" s="215"/>
      <c r="N90" s="215"/>
      <c r="O90" s="215"/>
      <c r="P90" s="215"/>
      <c r="Q90" s="215"/>
      <c r="R90" s="215"/>
      <c r="S90" s="215"/>
      <c r="T90" s="215"/>
      <c r="U90" s="215"/>
      <c r="V90" s="215"/>
      <c r="W90" s="215"/>
      <c r="X90" s="215"/>
      <c r="Y90" s="215"/>
      <c r="Z90" s="215"/>
      <c r="AA90" s="215"/>
    </row>
    <row r="91" spans="1:27" ht="81.75" customHeight="1" thickBot="1">
      <c r="A91" s="618"/>
      <c r="B91" s="128" t="s">
        <v>140</v>
      </c>
      <c r="C91" s="639" t="s">
        <v>347</v>
      </c>
      <c r="D91" s="640"/>
      <c r="E91" s="640"/>
      <c r="F91" s="640"/>
      <c r="G91" s="640"/>
      <c r="H91" s="640"/>
      <c r="I91" s="640"/>
      <c r="J91" s="641"/>
      <c r="K91" s="245"/>
      <c r="L91" s="215"/>
      <c r="M91" s="215"/>
      <c r="N91" s="215"/>
      <c r="O91" s="215"/>
      <c r="P91" s="215"/>
      <c r="Q91" s="215"/>
      <c r="R91" s="215"/>
      <c r="S91" s="215"/>
      <c r="T91" s="215"/>
      <c r="U91" s="215"/>
      <c r="V91" s="215"/>
      <c r="W91" s="215"/>
      <c r="X91" s="215"/>
      <c r="Y91" s="215"/>
      <c r="Z91" s="215"/>
      <c r="AA91" s="215"/>
    </row>
    <row r="92" spans="1:27" ht="303" customHeight="1" thickBot="1">
      <c r="A92" s="617">
        <v>8</v>
      </c>
      <c r="B92" s="109" t="s">
        <v>348</v>
      </c>
      <c r="C92" s="174">
        <v>67000</v>
      </c>
      <c r="D92" s="174">
        <v>67000</v>
      </c>
      <c r="E92" s="180" t="s">
        <v>241</v>
      </c>
      <c r="F92" s="168" t="s">
        <v>58</v>
      </c>
      <c r="G92" s="172" t="s">
        <v>117</v>
      </c>
      <c r="H92" s="172" t="s">
        <v>232</v>
      </c>
      <c r="I92" s="173" t="s">
        <v>160</v>
      </c>
      <c r="J92" s="166" t="s">
        <v>150</v>
      </c>
      <c r="K92" s="406">
        <v>80400</v>
      </c>
      <c r="L92" s="215"/>
      <c r="M92" s="215"/>
      <c r="N92" s="215"/>
      <c r="O92" s="215"/>
      <c r="P92" s="215"/>
      <c r="Q92" s="215"/>
      <c r="R92" s="215"/>
      <c r="S92" s="215"/>
      <c r="T92" s="215"/>
      <c r="U92" s="215"/>
      <c r="V92" s="215"/>
      <c r="W92" s="215"/>
      <c r="X92" s="215"/>
      <c r="Y92" s="215"/>
      <c r="Z92" s="215"/>
      <c r="AA92" s="215"/>
    </row>
    <row r="93" spans="1:27" ht="62.25" customHeight="1" thickBot="1">
      <c r="A93" s="618"/>
      <c r="B93" s="128" t="s">
        <v>140</v>
      </c>
      <c r="C93" s="658" t="s">
        <v>186</v>
      </c>
      <c r="D93" s="659"/>
      <c r="E93" s="659"/>
      <c r="F93" s="659"/>
      <c r="G93" s="659"/>
      <c r="H93" s="659"/>
      <c r="I93" s="659"/>
      <c r="J93" s="660"/>
      <c r="K93" s="245"/>
      <c r="L93" s="215"/>
      <c r="M93" s="215"/>
      <c r="N93" s="215"/>
      <c r="O93" s="215"/>
      <c r="P93" s="215"/>
      <c r="Q93" s="215"/>
      <c r="R93" s="215"/>
      <c r="S93" s="215"/>
      <c r="T93" s="215"/>
      <c r="U93" s="215"/>
      <c r="V93" s="215"/>
      <c r="W93" s="215"/>
      <c r="X93" s="215"/>
      <c r="Y93" s="215"/>
      <c r="Z93" s="215"/>
      <c r="AA93" s="215"/>
    </row>
    <row r="94" spans="1:27" ht="398.25" customHeight="1" thickBot="1">
      <c r="A94" s="524">
        <v>9</v>
      </c>
      <c r="B94" s="110" t="s">
        <v>349</v>
      </c>
      <c r="C94" s="339">
        <v>280084</v>
      </c>
      <c r="D94" s="339">
        <v>280084</v>
      </c>
      <c r="E94" s="340" t="s">
        <v>242</v>
      </c>
      <c r="F94" s="341" t="s">
        <v>58</v>
      </c>
      <c r="G94" s="212" t="s">
        <v>117</v>
      </c>
      <c r="H94" s="212" t="s">
        <v>232</v>
      </c>
      <c r="I94" s="342" t="s">
        <v>160</v>
      </c>
      <c r="J94" s="340" t="s">
        <v>149</v>
      </c>
      <c r="K94" s="406">
        <v>336100</v>
      </c>
      <c r="L94" s="215"/>
      <c r="M94" s="215"/>
      <c r="N94" s="215"/>
      <c r="O94" s="215"/>
      <c r="P94" s="215"/>
      <c r="Q94" s="215"/>
      <c r="R94" s="215"/>
      <c r="S94" s="215"/>
      <c r="T94" s="215"/>
      <c r="U94" s="215"/>
      <c r="V94" s="215"/>
      <c r="W94" s="215"/>
      <c r="X94" s="215"/>
      <c r="Y94" s="215"/>
      <c r="Z94" s="215"/>
      <c r="AA94" s="215"/>
    </row>
    <row r="95" spans="1:27" ht="201.75" customHeight="1" thickBot="1">
      <c r="A95" s="631"/>
      <c r="B95" s="338" t="s">
        <v>350</v>
      </c>
      <c r="C95" s="257"/>
      <c r="D95" s="257"/>
      <c r="E95" s="187"/>
      <c r="F95" s="213"/>
      <c r="G95" s="212"/>
      <c r="H95" s="212"/>
      <c r="I95" s="212"/>
      <c r="J95" s="166"/>
      <c r="K95" s="249"/>
      <c r="L95" s="215"/>
      <c r="M95" s="215"/>
      <c r="N95" s="215"/>
      <c r="O95" s="215"/>
      <c r="P95" s="215"/>
      <c r="Q95" s="215"/>
      <c r="R95" s="215"/>
      <c r="S95" s="215"/>
      <c r="T95" s="215"/>
      <c r="U95" s="215"/>
      <c r="V95" s="215"/>
      <c r="W95" s="215"/>
      <c r="X95" s="215"/>
      <c r="Y95" s="215"/>
      <c r="Z95" s="215"/>
      <c r="AA95" s="215"/>
    </row>
    <row r="96" spans="1:27" ht="45" customHeight="1" thickBot="1">
      <c r="A96" s="525"/>
      <c r="B96" s="128" t="s">
        <v>140</v>
      </c>
      <c r="C96" s="676" t="s">
        <v>169</v>
      </c>
      <c r="D96" s="677"/>
      <c r="E96" s="677"/>
      <c r="F96" s="677"/>
      <c r="G96" s="677"/>
      <c r="H96" s="677"/>
      <c r="I96" s="677"/>
      <c r="J96" s="678"/>
      <c r="K96" s="245"/>
      <c r="L96" s="215"/>
      <c r="M96" s="215"/>
      <c r="N96" s="215"/>
      <c r="O96" s="215"/>
      <c r="P96" s="215"/>
      <c r="Q96" s="215"/>
      <c r="R96" s="215"/>
      <c r="S96" s="215"/>
      <c r="T96" s="215"/>
      <c r="U96" s="215"/>
      <c r="V96" s="215"/>
      <c r="W96" s="215"/>
      <c r="X96" s="215"/>
      <c r="Y96" s="215"/>
      <c r="Z96" s="215"/>
      <c r="AA96" s="215"/>
    </row>
    <row r="97" spans="1:27" ht="263.25" customHeight="1" thickBot="1">
      <c r="A97" s="524">
        <v>10</v>
      </c>
      <c r="B97" s="110" t="s">
        <v>351</v>
      </c>
      <c r="C97" s="194">
        <v>17634</v>
      </c>
      <c r="D97" s="194">
        <v>17634</v>
      </c>
      <c r="E97" s="343" t="s">
        <v>242</v>
      </c>
      <c r="F97" s="344" t="s">
        <v>58</v>
      </c>
      <c r="G97" s="288" t="s">
        <v>117</v>
      </c>
      <c r="H97" s="288" t="s">
        <v>232</v>
      </c>
      <c r="I97" s="345" t="s">
        <v>160</v>
      </c>
      <c r="J97" s="181" t="s">
        <v>150</v>
      </c>
      <c r="K97" s="407">
        <v>21160</v>
      </c>
      <c r="L97" s="215"/>
      <c r="M97" s="215"/>
      <c r="N97" s="215"/>
      <c r="O97" s="215"/>
      <c r="P97" s="215"/>
      <c r="Q97" s="215"/>
      <c r="R97" s="215"/>
      <c r="S97" s="215"/>
      <c r="T97" s="215"/>
      <c r="U97" s="215"/>
      <c r="V97" s="215"/>
      <c r="W97" s="215"/>
      <c r="X97" s="215"/>
      <c r="Y97" s="215"/>
      <c r="Z97" s="215"/>
      <c r="AA97" s="215"/>
    </row>
    <row r="98" spans="1:27" ht="48" customHeight="1" thickBot="1">
      <c r="A98" s="631"/>
      <c r="B98" s="216" t="s">
        <v>140</v>
      </c>
      <c r="C98" s="608" t="s">
        <v>169</v>
      </c>
      <c r="D98" s="609"/>
      <c r="E98" s="609"/>
      <c r="F98" s="609"/>
      <c r="G98" s="609"/>
      <c r="H98" s="609"/>
      <c r="I98" s="609"/>
      <c r="J98" s="610"/>
      <c r="K98" s="246"/>
      <c r="L98" s="215"/>
      <c r="M98" s="215"/>
      <c r="N98" s="215"/>
      <c r="O98" s="215"/>
      <c r="P98" s="215"/>
      <c r="Q98" s="215"/>
      <c r="R98" s="215"/>
      <c r="S98" s="215"/>
      <c r="T98" s="215"/>
      <c r="U98" s="215"/>
      <c r="V98" s="215"/>
      <c r="W98" s="215"/>
      <c r="X98" s="215"/>
      <c r="Y98" s="215"/>
      <c r="Z98" s="215"/>
      <c r="AA98" s="215"/>
    </row>
    <row r="99" spans="1:27" ht="99.75" customHeight="1" thickBot="1">
      <c r="A99" s="350">
        <v>11</v>
      </c>
      <c r="B99" s="258" t="s">
        <v>352</v>
      </c>
      <c r="C99" s="190">
        <v>12000</v>
      </c>
      <c r="D99" s="190">
        <v>12000</v>
      </c>
      <c r="E99" s="214" t="s">
        <v>261</v>
      </c>
      <c r="F99" s="197" t="s">
        <v>58</v>
      </c>
      <c r="G99" s="447"/>
      <c r="H99" s="447"/>
      <c r="I99" s="447"/>
      <c r="J99" s="292" t="s">
        <v>149</v>
      </c>
      <c r="K99" s="408">
        <v>14400</v>
      </c>
      <c r="L99" s="215"/>
      <c r="M99" s="215"/>
      <c r="N99" s="215"/>
      <c r="O99" s="215"/>
      <c r="P99" s="215"/>
      <c r="Q99" s="215"/>
      <c r="R99" s="215"/>
      <c r="S99" s="215"/>
      <c r="T99" s="215"/>
      <c r="U99" s="215"/>
      <c r="V99" s="215"/>
      <c r="W99" s="215"/>
      <c r="X99" s="215"/>
      <c r="Y99" s="215"/>
      <c r="Z99" s="215"/>
      <c r="AA99" s="215"/>
    </row>
    <row r="100" spans="1:27" ht="48" customHeight="1" thickBot="1">
      <c r="A100" s="350">
        <v>12</v>
      </c>
      <c r="B100" s="216" t="s">
        <v>140</v>
      </c>
      <c r="C100" s="608" t="s">
        <v>169</v>
      </c>
      <c r="D100" s="609"/>
      <c r="E100" s="609"/>
      <c r="F100" s="609"/>
      <c r="G100" s="609"/>
      <c r="H100" s="609"/>
      <c r="I100" s="609"/>
      <c r="J100" s="610"/>
      <c r="K100" s="264"/>
      <c r="L100" s="215"/>
      <c r="M100" s="215"/>
      <c r="N100" s="215"/>
      <c r="O100" s="215"/>
      <c r="P100" s="215"/>
      <c r="Q100" s="215"/>
      <c r="R100" s="215"/>
      <c r="S100" s="215"/>
      <c r="T100" s="215"/>
      <c r="U100" s="215"/>
      <c r="V100" s="215"/>
      <c r="W100" s="215"/>
      <c r="X100" s="215"/>
      <c r="Y100" s="215"/>
      <c r="Z100" s="215"/>
      <c r="AA100" s="215"/>
    </row>
    <row r="101" spans="1:27" ht="144.75" customHeight="1" thickBot="1">
      <c r="A101" s="581">
        <v>13</v>
      </c>
      <c r="B101" s="259" t="s">
        <v>353</v>
      </c>
      <c r="C101" s="184">
        <v>135000</v>
      </c>
      <c r="D101" s="185">
        <v>135000</v>
      </c>
      <c r="E101" s="262" t="s">
        <v>131</v>
      </c>
      <c r="F101" s="197" t="s">
        <v>58</v>
      </c>
      <c r="G101" s="193" t="s">
        <v>117</v>
      </c>
      <c r="H101" s="193" t="s">
        <v>8</v>
      </c>
      <c r="I101" s="193" t="s">
        <v>243</v>
      </c>
      <c r="J101" s="214" t="s">
        <v>208</v>
      </c>
      <c r="K101" s="408">
        <v>162000</v>
      </c>
      <c r="L101" s="215"/>
      <c r="M101" s="215"/>
      <c r="N101" s="215"/>
      <c r="O101" s="215"/>
      <c r="P101" s="215"/>
      <c r="Q101" s="215"/>
      <c r="R101" s="215"/>
      <c r="S101" s="215"/>
      <c r="T101" s="215"/>
      <c r="U101" s="215"/>
      <c r="V101" s="215"/>
      <c r="W101" s="215"/>
      <c r="X101" s="215"/>
      <c r="Y101" s="215"/>
      <c r="Z101" s="215"/>
      <c r="AA101" s="215"/>
    </row>
    <row r="102" spans="1:27" ht="60" customHeight="1" thickBot="1">
      <c r="A102" s="580"/>
      <c r="B102" s="160" t="s">
        <v>140</v>
      </c>
      <c r="C102" s="608" t="s">
        <v>356</v>
      </c>
      <c r="D102" s="609"/>
      <c r="E102" s="609"/>
      <c r="F102" s="609"/>
      <c r="G102" s="609"/>
      <c r="H102" s="609"/>
      <c r="I102" s="609"/>
      <c r="J102" s="610"/>
      <c r="K102" s="263"/>
      <c r="L102" s="215"/>
      <c r="M102" s="215"/>
      <c r="N102" s="215"/>
      <c r="O102" s="215"/>
      <c r="P102" s="215"/>
      <c r="Q102" s="215"/>
      <c r="R102" s="215"/>
      <c r="S102" s="215"/>
      <c r="T102" s="215"/>
      <c r="U102" s="215"/>
      <c r="V102" s="215"/>
      <c r="W102" s="215"/>
      <c r="X102" s="215"/>
      <c r="Y102" s="215"/>
      <c r="Z102" s="215"/>
      <c r="AA102" s="215"/>
    </row>
    <row r="103" spans="1:27" ht="144.75" customHeight="1" thickBot="1">
      <c r="A103" s="524">
        <v>14</v>
      </c>
      <c r="B103" s="259" t="s">
        <v>355</v>
      </c>
      <c r="C103" s="190">
        <v>135000</v>
      </c>
      <c r="D103" s="190">
        <v>135000</v>
      </c>
      <c r="E103" s="191" t="s">
        <v>131</v>
      </c>
      <c r="F103" s="192" t="s">
        <v>58</v>
      </c>
      <c r="G103" s="193" t="s">
        <v>117</v>
      </c>
      <c r="H103" s="193" t="s">
        <v>8</v>
      </c>
      <c r="I103" s="193" t="s">
        <v>243</v>
      </c>
      <c r="J103" s="191" t="s">
        <v>149</v>
      </c>
      <c r="K103" s="409">
        <v>162000</v>
      </c>
      <c r="L103" s="215"/>
      <c r="M103" s="215"/>
      <c r="N103" s="215"/>
      <c r="O103" s="215"/>
      <c r="P103" s="215"/>
      <c r="Q103" s="215"/>
      <c r="R103" s="215"/>
      <c r="S103" s="215"/>
      <c r="T103" s="215"/>
      <c r="U103" s="215"/>
      <c r="V103" s="215"/>
      <c r="W103" s="215"/>
      <c r="X103" s="215"/>
      <c r="Y103" s="215"/>
      <c r="Z103" s="215"/>
      <c r="AA103" s="215"/>
    </row>
    <row r="104" spans="1:27" ht="65.25" customHeight="1" thickBot="1">
      <c r="A104" s="525"/>
      <c r="B104" s="216" t="s">
        <v>140</v>
      </c>
      <c r="C104" s="608" t="s">
        <v>354</v>
      </c>
      <c r="D104" s="609"/>
      <c r="E104" s="609"/>
      <c r="F104" s="609"/>
      <c r="G104" s="609"/>
      <c r="H104" s="609"/>
      <c r="I104" s="609"/>
      <c r="J104" s="610"/>
      <c r="K104" s="250"/>
      <c r="L104" s="215"/>
      <c r="M104" s="215"/>
      <c r="N104" s="215"/>
      <c r="O104" s="215"/>
      <c r="P104" s="215"/>
      <c r="Q104" s="215"/>
      <c r="R104" s="215"/>
      <c r="S104" s="215"/>
      <c r="T104" s="215"/>
      <c r="U104" s="215"/>
      <c r="V104" s="215"/>
      <c r="W104" s="215"/>
      <c r="X104" s="215"/>
      <c r="Y104" s="215"/>
      <c r="Z104" s="215"/>
      <c r="AA104" s="215"/>
    </row>
    <row r="105" spans="1:27" ht="149.25" customHeight="1" thickBot="1">
      <c r="A105" s="524">
        <v>15</v>
      </c>
      <c r="B105" s="259" t="s">
        <v>357</v>
      </c>
      <c r="C105" s="190">
        <v>180000</v>
      </c>
      <c r="D105" s="190">
        <v>180000</v>
      </c>
      <c r="E105" s="191" t="s">
        <v>131</v>
      </c>
      <c r="F105" s="192" t="s">
        <v>58</v>
      </c>
      <c r="G105" s="193" t="s">
        <v>117</v>
      </c>
      <c r="H105" s="193" t="s">
        <v>8</v>
      </c>
      <c r="I105" s="193" t="s">
        <v>243</v>
      </c>
      <c r="J105" s="191" t="s">
        <v>149</v>
      </c>
      <c r="K105" s="409">
        <v>216000</v>
      </c>
      <c r="L105" s="215"/>
      <c r="M105" s="215"/>
      <c r="N105" s="215"/>
      <c r="O105" s="215"/>
      <c r="P105" s="215"/>
      <c r="Q105" s="215"/>
      <c r="R105" s="215"/>
      <c r="S105" s="215"/>
      <c r="T105" s="215"/>
      <c r="U105" s="215"/>
      <c r="V105" s="215"/>
      <c r="W105" s="215"/>
      <c r="X105" s="215"/>
      <c r="Y105" s="215"/>
      <c r="Z105" s="215"/>
      <c r="AA105" s="215"/>
    </row>
    <row r="106" spans="1:27" ht="61.5" customHeight="1" thickBot="1">
      <c r="A106" s="525"/>
      <c r="B106" s="51" t="s">
        <v>140</v>
      </c>
      <c r="C106" s="608" t="s">
        <v>354</v>
      </c>
      <c r="D106" s="609"/>
      <c r="E106" s="609"/>
      <c r="F106" s="609"/>
      <c r="G106" s="609"/>
      <c r="H106" s="609"/>
      <c r="I106" s="609"/>
      <c r="J106" s="610"/>
      <c r="K106" s="280"/>
      <c r="L106" s="215"/>
      <c r="M106" s="215"/>
      <c r="N106" s="215"/>
      <c r="O106" s="215"/>
      <c r="P106" s="215"/>
      <c r="Q106" s="215"/>
      <c r="R106" s="215"/>
      <c r="S106" s="215"/>
      <c r="T106" s="215"/>
      <c r="U106" s="215"/>
      <c r="V106" s="215"/>
      <c r="W106" s="215"/>
      <c r="X106" s="215"/>
      <c r="Y106" s="215"/>
      <c r="Z106" s="215"/>
      <c r="AA106" s="215"/>
    </row>
    <row r="107" spans="1:27" ht="125.25" customHeight="1" thickBot="1">
      <c r="A107" s="631">
        <v>16</v>
      </c>
      <c r="B107" s="130" t="s">
        <v>358</v>
      </c>
      <c r="C107" s="190">
        <v>108000</v>
      </c>
      <c r="D107" s="190">
        <v>108000</v>
      </c>
      <c r="E107" s="191" t="s">
        <v>131</v>
      </c>
      <c r="F107" s="192" t="s">
        <v>58</v>
      </c>
      <c r="G107" s="193" t="s">
        <v>117</v>
      </c>
      <c r="H107" s="193" t="s">
        <v>8</v>
      </c>
      <c r="I107" s="193" t="s">
        <v>243</v>
      </c>
      <c r="J107" s="191" t="s">
        <v>149</v>
      </c>
      <c r="K107" s="410">
        <v>129600</v>
      </c>
      <c r="L107" s="215"/>
      <c r="M107" s="215"/>
      <c r="N107" s="215"/>
      <c r="O107" s="215"/>
      <c r="P107" s="215"/>
      <c r="Q107" s="215"/>
      <c r="R107" s="215"/>
      <c r="S107" s="215"/>
      <c r="T107" s="215"/>
      <c r="U107" s="215"/>
      <c r="V107" s="215"/>
      <c r="W107" s="215"/>
      <c r="X107" s="215"/>
      <c r="Y107" s="215"/>
      <c r="Z107" s="215"/>
      <c r="AA107" s="215"/>
    </row>
    <row r="108" spans="1:27" ht="63" customHeight="1" thickBot="1">
      <c r="A108" s="631"/>
      <c r="B108" s="128" t="s">
        <v>140</v>
      </c>
      <c r="C108" s="608" t="s">
        <v>354</v>
      </c>
      <c r="D108" s="609"/>
      <c r="E108" s="609"/>
      <c r="F108" s="609"/>
      <c r="G108" s="609"/>
      <c r="H108" s="609"/>
      <c r="I108" s="609"/>
      <c r="J108" s="610"/>
      <c r="K108" s="245"/>
      <c r="L108" s="215"/>
      <c r="M108" s="215"/>
      <c r="N108" s="215"/>
      <c r="O108" s="215"/>
      <c r="P108" s="215"/>
      <c r="Q108" s="215"/>
      <c r="R108" s="215"/>
      <c r="S108" s="215"/>
      <c r="T108" s="215"/>
      <c r="U108" s="215"/>
      <c r="V108" s="215"/>
      <c r="W108" s="215"/>
      <c r="X108" s="215"/>
      <c r="Y108" s="215"/>
      <c r="Z108" s="215"/>
      <c r="AA108" s="215"/>
    </row>
    <row r="109" spans="1:27" ht="129.75" customHeight="1" thickBot="1">
      <c r="A109" s="670">
        <v>17</v>
      </c>
      <c r="B109" s="129" t="s">
        <v>360</v>
      </c>
      <c r="C109" s="195">
        <v>90000</v>
      </c>
      <c r="D109" s="195">
        <v>90000</v>
      </c>
      <c r="E109" s="196" t="s">
        <v>131</v>
      </c>
      <c r="F109" s="197" t="s">
        <v>58</v>
      </c>
      <c r="G109" s="151" t="s">
        <v>117</v>
      </c>
      <c r="H109" s="151" t="s">
        <v>8</v>
      </c>
      <c r="I109" s="151" t="s">
        <v>243</v>
      </c>
      <c r="J109" s="196" t="s">
        <v>149</v>
      </c>
      <c r="K109" s="409">
        <v>108000</v>
      </c>
      <c r="L109" s="215"/>
      <c r="M109" s="215"/>
      <c r="N109" s="215"/>
      <c r="O109" s="215"/>
      <c r="P109" s="215"/>
      <c r="Q109" s="215"/>
      <c r="R109" s="215"/>
      <c r="S109" s="215"/>
      <c r="T109" s="215"/>
      <c r="U109" s="215"/>
      <c r="V109" s="215"/>
      <c r="W109" s="215"/>
      <c r="X109" s="215"/>
      <c r="Y109" s="215"/>
      <c r="Z109" s="215"/>
      <c r="AA109" s="215"/>
    </row>
    <row r="110" spans="1:27" ht="86.25" customHeight="1" thickBot="1">
      <c r="A110" s="686"/>
      <c r="B110" s="51" t="s">
        <v>140</v>
      </c>
      <c r="C110" s="605" t="s">
        <v>359</v>
      </c>
      <c r="D110" s="606"/>
      <c r="E110" s="606"/>
      <c r="F110" s="606"/>
      <c r="G110" s="606"/>
      <c r="H110" s="606"/>
      <c r="I110" s="606"/>
      <c r="J110" s="607"/>
      <c r="K110" s="250"/>
      <c r="L110" s="215"/>
      <c r="M110" s="215"/>
      <c r="N110" s="215"/>
      <c r="O110" s="215"/>
      <c r="P110" s="215"/>
      <c r="Q110" s="215"/>
      <c r="R110" s="215"/>
      <c r="S110" s="215"/>
      <c r="T110" s="215"/>
      <c r="U110" s="215"/>
      <c r="V110" s="215"/>
      <c r="W110" s="215"/>
      <c r="X110" s="215"/>
      <c r="Y110" s="215"/>
      <c r="Z110" s="215"/>
      <c r="AA110" s="215"/>
    </row>
    <row r="111" spans="1:27" ht="142.5" customHeight="1" thickBot="1">
      <c r="A111" s="524">
        <v>18</v>
      </c>
      <c r="B111" s="130" t="s">
        <v>362</v>
      </c>
      <c r="C111" s="195">
        <v>90000</v>
      </c>
      <c r="D111" s="195">
        <v>90000</v>
      </c>
      <c r="E111" s="196" t="s">
        <v>131</v>
      </c>
      <c r="F111" s="197" t="s">
        <v>58</v>
      </c>
      <c r="G111" s="151" t="s">
        <v>117</v>
      </c>
      <c r="H111" s="151" t="s">
        <v>8</v>
      </c>
      <c r="I111" s="151" t="s">
        <v>243</v>
      </c>
      <c r="J111" s="196" t="s">
        <v>149</v>
      </c>
      <c r="K111" s="411">
        <v>108000</v>
      </c>
      <c r="L111" s="253"/>
      <c r="M111" s="215"/>
      <c r="N111" s="215"/>
      <c r="O111" s="215"/>
      <c r="P111" s="215"/>
      <c r="Q111" s="215"/>
      <c r="R111" s="215"/>
      <c r="S111" s="215"/>
      <c r="T111" s="215"/>
      <c r="U111" s="215"/>
      <c r="V111" s="215"/>
      <c r="W111" s="215"/>
      <c r="X111" s="215"/>
      <c r="Y111" s="215"/>
      <c r="Z111" s="215"/>
      <c r="AA111" s="215"/>
    </row>
    <row r="112" spans="1:27" ht="65.25" customHeight="1" thickBot="1">
      <c r="A112" s="525"/>
      <c r="B112" s="346" t="s">
        <v>140</v>
      </c>
      <c r="C112" s="605" t="s">
        <v>361</v>
      </c>
      <c r="D112" s="606"/>
      <c r="E112" s="606"/>
      <c r="F112" s="606"/>
      <c r="G112" s="606"/>
      <c r="H112" s="606"/>
      <c r="I112" s="606"/>
      <c r="J112" s="607"/>
      <c r="K112" s="297"/>
      <c r="L112" s="215"/>
      <c r="M112" s="215"/>
      <c r="N112" s="215"/>
      <c r="O112" s="215"/>
      <c r="P112" s="215"/>
      <c r="Q112" s="215"/>
      <c r="R112" s="215"/>
      <c r="S112" s="215"/>
      <c r="T112" s="215"/>
      <c r="U112" s="215"/>
      <c r="V112" s="215"/>
      <c r="W112" s="215"/>
      <c r="X112" s="215"/>
      <c r="Y112" s="215"/>
      <c r="Z112" s="215"/>
      <c r="AA112" s="215"/>
    </row>
    <row r="113" spans="1:27" ht="99" customHeight="1" thickBot="1">
      <c r="A113" s="524">
        <v>19</v>
      </c>
      <c r="B113" s="130" t="s">
        <v>364</v>
      </c>
      <c r="C113" s="195">
        <v>33333</v>
      </c>
      <c r="D113" s="195">
        <v>33333</v>
      </c>
      <c r="E113" s="196" t="s">
        <v>131</v>
      </c>
      <c r="F113" s="197" t="s">
        <v>58</v>
      </c>
      <c r="G113" s="151" t="s">
        <v>117</v>
      </c>
      <c r="H113" s="151" t="s">
        <v>8</v>
      </c>
      <c r="I113" s="151" t="s">
        <v>243</v>
      </c>
      <c r="J113" s="196" t="s">
        <v>150</v>
      </c>
      <c r="K113" s="412">
        <v>40000</v>
      </c>
      <c r="L113" s="215"/>
      <c r="M113" s="215"/>
      <c r="N113" s="215"/>
      <c r="O113" s="215"/>
      <c r="P113" s="215"/>
      <c r="Q113" s="215"/>
      <c r="R113" s="215"/>
      <c r="S113" s="215"/>
      <c r="T113" s="215"/>
      <c r="U113" s="215"/>
      <c r="V113" s="215"/>
      <c r="W113" s="215"/>
      <c r="X113" s="215"/>
      <c r="Y113" s="215"/>
      <c r="Z113" s="215"/>
      <c r="AA113" s="215"/>
    </row>
    <row r="114" spans="1:27" ht="48" customHeight="1" thickBot="1">
      <c r="A114" s="631"/>
      <c r="B114" s="51" t="s">
        <v>140</v>
      </c>
      <c r="C114" s="605" t="s">
        <v>363</v>
      </c>
      <c r="D114" s="606"/>
      <c r="E114" s="606"/>
      <c r="F114" s="606"/>
      <c r="G114" s="606"/>
      <c r="H114" s="606"/>
      <c r="I114" s="606"/>
      <c r="J114" s="607"/>
      <c r="K114" s="250"/>
      <c r="L114" s="215"/>
      <c r="M114" s="215"/>
      <c r="N114" s="215"/>
      <c r="O114" s="215"/>
      <c r="P114" s="215"/>
      <c r="Q114" s="215"/>
      <c r="R114" s="215"/>
      <c r="S114" s="215"/>
      <c r="T114" s="215"/>
      <c r="U114" s="215"/>
      <c r="V114" s="215"/>
      <c r="W114" s="215"/>
      <c r="X114" s="215"/>
      <c r="Y114" s="215"/>
      <c r="Z114" s="215"/>
      <c r="AA114" s="215"/>
    </row>
    <row r="115" spans="1:27" ht="110.25" customHeight="1" thickBot="1">
      <c r="A115" s="524">
        <v>20</v>
      </c>
      <c r="B115" s="261" t="s">
        <v>365</v>
      </c>
      <c r="C115" s="210">
        <v>208333</v>
      </c>
      <c r="D115" s="211">
        <v>208333</v>
      </c>
      <c r="E115" s="196" t="s">
        <v>131</v>
      </c>
      <c r="F115" s="197" t="s">
        <v>58</v>
      </c>
      <c r="G115" s="151" t="s">
        <v>233</v>
      </c>
      <c r="H115" s="151" t="s">
        <v>232</v>
      </c>
      <c r="I115" s="198" t="s">
        <v>160</v>
      </c>
      <c r="J115" s="196" t="s">
        <v>149</v>
      </c>
      <c r="K115" s="408">
        <v>250000</v>
      </c>
      <c r="L115" s="215"/>
      <c r="M115" s="215"/>
      <c r="N115" s="215"/>
      <c r="O115" s="215"/>
      <c r="P115" s="215"/>
      <c r="Q115" s="215"/>
      <c r="R115" s="215"/>
      <c r="S115" s="215"/>
      <c r="T115" s="215"/>
      <c r="U115" s="215"/>
      <c r="V115" s="215"/>
      <c r="W115" s="215"/>
      <c r="X115" s="215"/>
      <c r="Y115" s="215"/>
      <c r="Z115" s="215"/>
      <c r="AA115" s="215"/>
    </row>
    <row r="116" spans="1:27" ht="48" customHeight="1" thickBot="1">
      <c r="A116" s="525"/>
      <c r="B116" s="216" t="s">
        <v>140</v>
      </c>
      <c r="C116" s="611" t="s">
        <v>366</v>
      </c>
      <c r="D116" s="612"/>
      <c r="E116" s="612"/>
      <c r="F116" s="612"/>
      <c r="G116" s="612"/>
      <c r="H116" s="612"/>
      <c r="I116" s="612"/>
      <c r="J116" s="613"/>
      <c r="K116" s="296"/>
      <c r="L116" s="215"/>
      <c r="M116" s="215"/>
      <c r="N116" s="215"/>
      <c r="O116" s="215"/>
      <c r="P116" s="215"/>
      <c r="Q116" s="215"/>
      <c r="R116" s="215"/>
      <c r="S116" s="215"/>
      <c r="T116" s="215"/>
      <c r="U116" s="215"/>
      <c r="V116" s="215"/>
      <c r="W116" s="215"/>
      <c r="X116" s="215"/>
      <c r="Y116" s="215"/>
      <c r="Z116" s="215"/>
      <c r="AA116" s="215"/>
    </row>
    <row r="117" spans="1:27" ht="95.25" customHeight="1" thickBot="1">
      <c r="A117" s="524">
        <v>21</v>
      </c>
      <c r="B117" s="129" t="s">
        <v>367</v>
      </c>
      <c r="C117" s="223">
        <v>41667</v>
      </c>
      <c r="D117" s="298">
        <v>41667</v>
      </c>
      <c r="E117" s="181" t="s">
        <v>131</v>
      </c>
      <c r="F117" s="168" t="s">
        <v>58</v>
      </c>
      <c r="G117" s="182" t="s">
        <v>233</v>
      </c>
      <c r="H117" s="182" t="s">
        <v>232</v>
      </c>
      <c r="I117" s="183" t="s">
        <v>160</v>
      </c>
      <c r="J117" s="196" t="s">
        <v>149</v>
      </c>
      <c r="K117" s="408">
        <v>50000</v>
      </c>
      <c r="L117" s="215"/>
      <c r="M117" s="215"/>
      <c r="N117" s="215"/>
      <c r="O117" s="215"/>
      <c r="P117" s="215"/>
      <c r="Q117" s="215"/>
      <c r="R117" s="215"/>
      <c r="S117" s="215"/>
      <c r="T117" s="215"/>
      <c r="U117" s="215"/>
      <c r="V117" s="215"/>
      <c r="W117" s="215"/>
      <c r="X117" s="215"/>
      <c r="Y117" s="215"/>
      <c r="Z117" s="215"/>
      <c r="AA117" s="215"/>
    </row>
    <row r="118" spans="1:27" ht="38.25" customHeight="1" thickBot="1">
      <c r="A118" s="525"/>
      <c r="B118" s="51" t="s">
        <v>140</v>
      </c>
      <c r="C118" s="636" t="s">
        <v>368</v>
      </c>
      <c r="D118" s="637"/>
      <c r="E118" s="637"/>
      <c r="F118" s="637"/>
      <c r="G118" s="637"/>
      <c r="H118" s="637"/>
      <c r="I118" s="637"/>
      <c r="J118" s="637"/>
      <c r="K118" s="297"/>
      <c r="L118" s="215"/>
      <c r="M118" s="215"/>
      <c r="N118" s="215"/>
      <c r="O118" s="215"/>
      <c r="P118" s="215"/>
      <c r="Q118" s="215"/>
      <c r="R118" s="215"/>
      <c r="S118" s="215"/>
      <c r="T118" s="215"/>
      <c r="U118" s="215"/>
      <c r="V118" s="215"/>
      <c r="W118" s="215"/>
      <c r="X118" s="215"/>
      <c r="Y118" s="215"/>
      <c r="Z118" s="215"/>
      <c r="AA118" s="215"/>
    </row>
    <row r="119" spans="1:27" ht="335.25" customHeight="1" thickBot="1">
      <c r="A119" s="685">
        <v>22</v>
      </c>
      <c r="B119" s="261" t="s">
        <v>369</v>
      </c>
      <c r="C119" s="266">
        <v>104667</v>
      </c>
      <c r="D119" s="265">
        <v>104667</v>
      </c>
      <c r="E119" s="181" t="s">
        <v>131</v>
      </c>
      <c r="F119" s="168" t="s">
        <v>58</v>
      </c>
      <c r="G119" s="182" t="s">
        <v>233</v>
      </c>
      <c r="H119" s="182" t="s">
        <v>232</v>
      </c>
      <c r="I119" s="183" t="s">
        <v>160</v>
      </c>
      <c r="J119" s="196" t="s">
        <v>149</v>
      </c>
      <c r="K119" s="413">
        <v>125600</v>
      </c>
      <c r="L119" s="215"/>
      <c r="M119" s="215"/>
      <c r="N119" s="215"/>
      <c r="O119" s="215"/>
      <c r="P119" s="215"/>
      <c r="Q119" s="215"/>
      <c r="R119" s="215"/>
      <c r="S119" s="215"/>
      <c r="T119" s="215"/>
      <c r="U119" s="215"/>
      <c r="V119" s="215"/>
      <c r="W119" s="215"/>
      <c r="X119" s="215"/>
      <c r="Y119" s="215"/>
      <c r="Z119" s="215"/>
      <c r="AA119" s="215"/>
    </row>
    <row r="120" spans="1:27" ht="54" customHeight="1" thickBot="1">
      <c r="A120" s="525"/>
      <c r="B120" s="51" t="s">
        <v>140</v>
      </c>
      <c r="C120" s="611" t="s">
        <v>370</v>
      </c>
      <c r="D120" s="612"/>
      <c r="E120" s="612"/>
      <c r="F120" s="612"/>
      <c r="G120" s="612"/>
      <c r="H120" s="612"/>
      <c r="I120" s="612"/>
      <c r="J120" s="613"/>
      <c r="K120" s="347"/>
      <c r="L120" s="253"/>
      <c r="M120" s="215"/>
      <c r="N120" s="215"/>
      <c r="O120" s="215"/>
      <c r="P120" s="215"/>
      <c r="Q120" s="215"/>
      <c r="R120" s="215"/>
      <c r="S120" s="215"/>
      <c r="T120" s="215"/>
      <c r="U120" s="215"/>
      <c r="V120" s="215"/>
      <c r="W120" s="215"/>
      <c r="X120" s="215"/>
      <c r="Y120" s="215"/>
      <c r="Z120" s="215"/>
      <c r="AA120" s="215"/>
    </row>
    <row r="121" spans="1:27" ht="145.5" customHeight="1" thickBot="1">
      <c r="A121" s="627">
        <v>23</v>
      </c>
      <c r="B121" s="258" t="s">
        <v>371</v>
      </c>
      <c r="C121" s="195">
        <v>41667</v>
      </c>
      <c r="D121" s="195">
        <v>41667</v>
      </c>
      <c r="E121" s="181" t="s">
        <v>131</v>
      </c>
      <c r="F121" s="168" t="s">
        <v>58</v>
      </c>
      <c r="G121" s="182" t="s">
        <v>233</v>
      </c>
      <c r="H121" s="182" t="s">
        <v>232</v>
      </c>
      <c r="I121" s="183" t="s">
        <v>160</v>
      </c>
      <c r="J121" s="196" t="s">
        <v>149</v>
      </c>
      <c r="K121" s="414">
        <v>50000</v>
      </c>
      <c r="L121" s="215"/>
      <c r="M121" s="215"/>
      <c r="N121" s="215"/>
      <c r="O121" s="215"/>
      <c r="P121" s="215"/>
      <c r="Q121" s="215"/>
      <c r="R121" s="215"/>
      <c r="S121" s="215"/>
      <c r="T121" s="215"/>
      <c r="U121" s="215"/>
      <c r="V121" s="215"/>
      <c r="W121" s="215"/>
      <c r="X121" s="215"/>
      <c r="Y121" s="215"/>
      <c r="Z121" s="215"/>
      <c r="AA121" s="215"/>
    </row>
    <row r="122" spans="1:27" ht="63.75" customHeight="1" thickBot="1">
      <c r="A122" s="525"/>
      <c r="B122" s="51" t="s">
        <v>140</v>
      </c>
      <c r="C122" s="611" t="s">
        <v>372</v>
      </c>
      <c r="D122" s="612"/>
      <c r="E122" s="612"/>
      <c r="F122" s="612"/>
      <c r="G122" s="612"/>
      <c r="H122" s="612"/>
      <c r="I122" s="612"/>
      <c r="J122" s="613"/>
      <c r="K122" s="348"/>
      <c r="L122" s="215"/>
      <c r="M122" s="215"/>
      <c r="N122" s="215"/>
      <c r="O122" s="215"/>
      <c r="P122" s="215"/>
      <c r="Q122" s="215"/>
      <c r="R122" s="215"/>
      <c r="S122" s="215"/>
      <c r="T122" s="215"/>
      <c r="U122" s="215"/>
      <c r="V122" s="215"/>
      <c r="W122" s="215"/>
      <c r="X122" s="215"/>
      <c r="Y122" s="215"/>
      <c r="Z122" s="215"/>
      <c r="AA122" s="215"/>
    </row>
    <row r="123" spans="1:27" ht="113.25" customHeight="1" thickBot="1">
      <c r="A123" s="524">
        <v>24</v>
      </c>
      <c r="B123" s="349" t="s">
        <v>373</v>
      </c>
      <c r="C123" s="195">
        <v>166667</v>
      </c>
      <c r="D123" s="195">
        <v>166667</v>
      </c>
      <c r="E123" s="196" t="s">
        <v>131</v>
      </c>
      <c r="F123" s="197" t="s">
        <v>58</v>
      </c>
      <c r="G123" s="151" t="s">
        <v>233</v>
      </c>
      <c r="H123" s="151" t="s">
        <v>232</v>
      </c>
      <c r="I123" s="198" t="s">
        <v>160</v>
      </c>
      <c r="J123" s="196" t="s">
        <v>150</v>
      </c>
      <c r="K123" s="415">
        <v>200000</v>
      </c>
      <c r="L123" s="215"/>
      <c r="M123" s="215"/>
      <c r="N123" s="215"/>
      <c r="O123" s="215"/>
      <c r="P123" s="215"/>
      <c r="Q123" s="215"/>
      <c r="R123" s="215"/>
      <c r="S123" s="215"/>
      <c r="T123" s="215"/>
      <c r="U123" s="215"/>
      <c r="V123" s="215"/>
      <c r="W123" s="215"/>
      <c r="X123" s="215"/>
      <c r="Y123" s="215"/>
      <c r="Z123" s="215"/>
      <c r="AA123" s="215"/>
    </row>
    <row r="124" spans="1:27" ht="51" customHeight="1" thickBot="1">
      <c r="A124" s="525"/>
      <c r="B124" s="51" t="s">
        <v>140</v>
      </c>
      <c r="C124" s="614" t="s">
        <v>374</v>
      </c>
      <c r="D124" s="615"/>
      <c r="E124" s="615"/>
      <c r="F124" s="615"/>
      <c r="G124" s="615"/>
      <c r="H124" s="615"/>
      <c r="I124" s="615"/>
      <c r="J124" s="616"/>
      <c r="K124" s="348"/>
      <c r="L124" s="215"/>
      <c r="M124" s="215"/>
      <c r="N124" s="215"/>
      <c r="O124" s="215"/>
      <c r="P124" s="215"/>
      <c r="Q124" s="215"/>
      <c r="R124" s="215"/>
      <c r="S124" s="215"/>
      <c r="T124" s="215"/>
      <c r="U124" s="215"/>
      <c r="V124" s="215"/>
      <c r="W124" s="215"/>
      <c r="X124" s="215"/>
      <c r="Y124" s="215"/>
      <c r="Z124" s="215"/>
      <c r="AA124" s="215"/>
    </row>
    <row r="125" spans="1:27" ht="117" customHeight="1" thickBot="1">
      <c r="A125" s="524">
        <v>25</v>
      </c>
      <c r="B125" s="129" t="s">
        <v>375</v>
      </c>
      <c r="C125" s="194">
        <v>66667</v>
      </c>
      <c r="D125" s="194">
        <v>66667</v>
      </c>
      <c r="E125" s="497" t="s">
        <v>172</v>
      </c>
      <c r="F125" s="168" t="s">
        <v>58</v>
      </c>
      <c r="G125" s="498" t="s">
        <v>125</v>
      </c>
      <c r="H125" s="498" t="s">
        <v>126</v>
      </c>
      <c r="I125" s="498" t="s">
        <v>171</v>
      </c>
      <c r="J125" s="497" t="s">
        <v>149</v>
      </c>
      <c r="K125" s="409">
        <v>80000</v>
      </c>
      <c r="L125" s="215"/>
      <c r="M125" s="215"/>
      <c r="N125" s="215"/>
      <c r="O125" s="215"/>
      <c r="P125" s="215"/>
      <c r="Q125" s="215"/>
      <c r="R125" s="215"/>
      <c r="S125" s="215"/>
      <c r="T125" s="215"/>
      <c r="U125" s="215"/>
      <c r="V125" s="215"/>
      <c r="W125" s="215"/>
      <c r="X125" s="215"/>
      <c r="Y125" s="215"/>
      <c r="Z125" s="215"/>
      <c r="AA125" s="215"/>
    </row>
    <row r="126" spans="1:27" ht="50.25" customHeight="1" thickBot="1">
      <c r="A126" s="525"/>
      <c r="B126" s="128" t="s">
        <v>140</v>
      </c>
      <c r="C126" s="614" t="s">
        <v>376</v>
      </c>
      <c r="D126" s="615"/>
      <c r="E126" s="615"/>
      <c r="F126" s="615"/>
      <c r="G126" s="615"/>
      <c r="H126" s="615"/>
      <c r="I126" s="615"/>
      <c r="J126" s="616"/>
      <c r="K126" s="245"/>
      <c r="L126" s="215"/>
      <c r="M126" s="215"/>
      <c r="N126" s="215"/>
      <c r="O126" s="215"/>
      <c r="P126" s="215"/>
      <c r="Q126" s="215"/>
      <c r="R126" s="215"/>
      <c r="S126" s="215"/>
      <c r="T126" s="215"/>
      <c r="U126" s="215"/>
      <c r="V126" s="215"/>
      <c r="W126" s="215"/>
      <c r="X126" s="215"/>
      <c r="Y126" s="215"/>
      <c r="Z126" s="215"/>
      <c r="AA126" s="215"/>
    </row>
    <row r="127" spans="1:27" ht="382.5" customHeight="1" thickBot="1">
      <c r="A127" s="524">
        <v>26</v>
      </c>
      <c r="B127" s="111" t="s">
        <v>410</v>
      </c>
      <c r="C127" s="499">
        <v>168000</v>
      </c>
      <c r="D127" s="500">
        <v>168000</v>
      </c>
      <c r="E127" s="181" t="s">
        <v>173</v>
      </c>
      <c r="F127" s="168" t="s">
        <v>58</v>
      </c>
      <c r="G127" s="182" t="s">
        <v>233</v>
      </c>
      <c r="H127" s="182" t="s">
        <v>232</v>
      </c>
      <c r="I127" s="183" t="s">
        <v>160</v>
      </c>
      <c r="J127" s="497" t="s">
        <v>149</v>
      </c>
      <c r="K127" s="406">
        <v>201180</v>
      </c>
      <c r="L127" s="215"/>
      <c r="M127" s="215"/>
      <c r="N127" s="215"/>
      <c r="O127" s="215"/>
      <c r="P127" s="215"/>
      <c r="Q127" s="215"/>
      <c r="R127" s="215"/>
      <c r="S127" s="215"/>
      <c r="T127" s="215"/>
      <c r="U127" s="215"/>
      <c r="V127" s="215"/>
      <c r="W127" s="215"/>
      <c r="X127" s="215"/>
      <c r="Y127" s="215"/>
      <c r="Z127" s="215"/>
      <c r="AA127" s="215"/>
    </row>
    <row r="128" spans="1:27" ht="129.75" customHeight="1" thickBot="1">
      <c r="A128" s="631"/>
      <c r="B128" s="111" t="s">
        <v>409</v>
      </c>
      <c r="C128" s="185"/>
      <c r="D128" s="185"/>
      <c r="E128" s="187"/>
      <c r="F128" s="213"/>
      <c r="G128" s="212"/>
      <c r="H128" s="212"/>
      <c r="I128" s="212"/>
      <c r="J128" s="187"/>
      <c r="K128" s="409"/>
      <c r="L128" s="215"/>
      <c r="M128" s="215"/>
      <c r="N128" s="215"/>
      <c r="O128" s="215"/>
      <c r="P128" s="215"/>
      <c r="Q128" s="215"/>
      <c r="R128" s="215"/>
      <c r="S128" s="215"/>
      <c r="T128" s="215"/>
      <c r="U128" s="215"/>
      <c r="V128" s="215"/>
      <c r="W128" s="215"/>
      <c r="X128" s="215"/>
      <c r="Y128" s="215"/>
      <c r="Z128" s="215"/>
      <c r="AA128" s="215"/>
    </row>
    <row r="129" spans="1:27" ht="53.25" customHeight="1" thickBot="1">
      <c r="A129" s="525"/>
      <c r="B129" s="128" t="s">
        <v>140</v>
      </c>
      <c r="C129" s="628" t="s">
        <v>377</v>
      </c>
      <c r="D129" s="629"/>
      <c r="E129" s="629"/>
      <c r="F129" s="629"/>
      <c r="G129" s="629"/>
      <c r="H129" s="629"/>
      <c r="I129" s="629"/>
      <c r="J129" s="629"/>
      <c r="K129" s="245"/>
      <c r="L129" s="215"/>
      <c r="M129" s="215"/>
      <c r="N129" s="215"/>
      <c r="O129" s="215"/>
      <c r="P129" s="215"/>
      <c r="Q129" s="215"/>
      <c r="R129" s="215"/>
      <c r="S129" s="215"/>
      <c r="T129" s="215"/>
      <c r="U129" s="215"/>
      <c r="V129" s="215"/>
      <c r="W129" s="215"/>
      <c r="X129" s="215"/>
      <c r="Y129" s="215"/>
      <c r="Z129" s="215"/>
      <c r="AA129" s="215"/>
    </row>
    <row r="130" spans="1:27" ht="255" customHeight="1" thickBot="1">
      <c r="A130" s="308">
        <v>27</v>
      </c>
      <c r="B130" s="130" t="s">
        <v>378</v>
      </c>
      <c r="C130" s="188">
        <v>28366</v>
      </c>
      <c r="D130" s="189">
        <v>28366</v>
      </c>
      <c r="E130" s="166" t="s">
        <v>173</v>
      </c>
      <c r="F130" s="175" t="s">
        <v>58</v>
      </c>
      <c r="G130" s="182" t="s">
        <v>233</v>
      </c>
      <c r="H130" s="182" t="s">
        <v>232</v>
      </c>
      <c r="I130" s="183" t="s">
        <v>160</v>
      </c>
      <c r="J130" s="166" t="s">
        <v>150</v>
      </c>
      <c r="K130" s="409">
        <v>34040</v>
      </c>
      <c r="L130" s="215"/>
      <c r="M130" s="215"/>
      <c r="N130" s="215"/>
      <c r="O130" s="215"/>
      <c r="P130" s="215"/>
      <c r="Q130" s="215"/>
      <c r="R130" s="215"/>
      <c r="S130" s="215"/>
      <c r="T130" s="215"/>
      <c r="U130" s="215"/>
      <c r="V130" s="215"/>
      <c r="W130" s="215"/>
      <c r="X130" s="215"/>
      <c r="Y130" s="215"/>
      <c r="Z130" s="215"/>
      <c r="AA130" s="215"/>
    </row>
    <row r="131" spans="1:27" ht="30.75" customHeight="1" thickBot="1">
      <c r="A131" s="308"/>
      <c r="B131" s="128" t="s">
        <v>140</v>
      </c>
      <c r="C131" s="623" t="s">
        <v>130</v>
      </c>
      <c r="D131" s="624"/>
      <c r="E131" s="624"/>
      <c r="F131" s="624"/>
      <c r="G131" s="624"/>
      <c r="H131" s="624"/>
      <c r="I131" s="624"/>
      <c r="J131" s="624"/>
      <c r="K131" s="245"/>
      <c r="L131" s="215"/>
      <c r="M131" s="215"/>
      <c r="N131" s="215"/>
      <c r="O131" s="215"/>
      <c r="P131" s="215"/>
      <c r="Q131" s="215"/>
      <c r="R131" s="215"/>
      <c r="S131" s="215"/>
      <c r="T131" s="215"/>
      <c r="U131" s="215"/>
      <c r="V131" s="215"/>
      <c r="W131" s="215"/>
      <c r="X131" s="215"/>
      <c r="Y131" s="215"/>
      <c r="Z131" s="215"/>
      <c r="AA131" s="215"/>
    </row>
    <row r="132" spans="1:27" ht="195" customHeight="1" thickBot="1">
      <c r="A132" s="524">
        <v>28</v>
      </c>
      <c r="B132" s="130" t="s">
        <v>380</v>
      </c>
      <c r="C132" s="179">
        <v>25000</v>
      </c>
      <c r="D132" s="179">
        <v>25000</v>
      </c>
      <c r="E132" s="166" t="s">
        <v>144</v>
      </c>
      <c r="F132" s="175" t="s">
        <v>58</v>
      </c>
      <c r="G132" s="182" t="s">
        <v>233</v>
      </c>
      <c r="H132" s="182" t="s">
        <v>232</v>
      </c>
      <c r="I132" s="183" t="s">
        <v>160</v>
      </c>
      <c r="J132" s="166" t="s">
        <v>149</v>
      </c>
      <c r="K132" s="406">
        <v>30000</v>
      </c>
      <c r="L132" s="215"/>
      <c r="M132" s="215"/>
      <c r="N132" s="215"/>
      <c r="O132" s="215"/>
      <c r="P132" s="215"/>
      <c r="Q132" s="215"/>
      <c r="R132" s="215"/>
      <c r="S132" s="215"/>
      <c r="T132" s="215"/>
      <c r="U132" s="215"/>
      <c r="V132" s="215"/>
      <c r="W132" s="215"/>
      <c r="X132" s="215"/>
      <c r="Y132" s="215"/>
      <c r="Z132" s="215"/>
      <c r="AA132" s="215"/>
    </row>
    <row r="133" spans="1:27" ht="49.5" customHeight="1" thickBot="1">
      <c r="A133" s="525"/>
      <c r="B133" s="128" t="s">
        <v>140</v>
      </c>
      <c r="C133" s="576" t="s">
        <v>379</v>
      </c>
      <c r="D133" s="577"/>
      <c r="E133" s="577"/>
      <c r="F133" s="577"/>
      <c r="G133" s="577"/>
      <c r="H133" s="577"/>
      <c r="I133" s="577"/>
      <c r="J133" s="578"/>
      <c r="K133" s="245"/>
      <c r="L133" s="215"/>
      <c r="M133" s="215"/>
      <c r="N133" s="215"/>
      <c r="O133" s="215"/>
      <c r="P133" s="215"/>
      <c r="Q133" s="215"/>
      <c r="R133" s="215"/>
      <c r="S133" s="215"/>
      <c r="T133" s="215"/>
      <c r="U133" s="215"/>
      <c r="V133" s="215"/>
      <c r="W133" s="215"/>
      <c r="X133" s="215"/>
      <c r="Y133" s="215"/>
      <c r="Z133" s="215"/>
      <c r="AA133" s="215"/>
    </row>
    <row r="134" spans="1:27" ht="192" customHeight="1" thickBot="1">
      <c r="A134" s="524">
        <v>29</v>
      </c>
      <c r="B134" s="130" t="s">
        <v>380</v>
      </c>
      <c r="C134" s="179">
        <v>8333</v>
      </c>
      <c r="D134" s="179">
        <v>8333</v>
      </c>
      <c r="E134" s="166" t="s">
        <v>144</v>
      </c>
      <c r="F134" s="175" t="s">
        <v>58</v>
      </c>
      <c r="G134" s="182" t="s">
        <v>233</v>
      </c>
      <c r="H134" s="182" t="s">
        <v>232</v>
      </c>
      <c r="I134" s="183" t="s">
        <v>160</v>
      </c>
      <c r="J134" s="166" t="s">
        <v>150</v>
      </c>
      <c r="K134" s="406">
        <v>10000</v>
      </c>
      <c r="L134" s="215"/>
      <c r="M134" s="215"/>
      <c r="N134" s="215"/>
      <c r="O134" s="215"/>
      <c r="P134" s="215"/>
      <c r="Q134" s="215"/>
      <c r="R134" s="215"/>
      <c r="S134" s="215"/>
      <c r="T134" s="215"/>
      <c r="U134" s="215"/>
      <c r="V134" s="215"/>
      <c r="W134" s="215"/>
      <c r="X134" s="215"/>
      <c r="Y134" s="215"/>
      <c r="Z134" s="215"/>
      <c r="AA134" s="215"/>
    </row>
    <row r="135" spans="1:27" ht="48" customHeight="1" thickBot="1">
      <c r="A135" s="525"/>
      <c r="B135" s="128" t="s">
        <v>140</v>
      </c>
      <c r="C135" s="576" t="s">
        <v>379</v>
      </c>
      <c r="D135" s="577"/>
      <c r="E135" s="577"/>
      <c r="F135" s="577"/>
      <c r="G135" s="577"/>
      <c r="H135" s="577"/>
      <c r="I135" s="577"/>
      <c r="J135" s="578"/>
      <c r="K135" s="245"/>
      <c r="L135" s="215"/>
      <c r="M135" s="215"/>
      <c r="N135" s="215"/>
      <c r="O135" s="215"/>
      <c r="P135" s="215"/>
      <c r="Q135" s="215"/>
      <c r="R135" s="215"/>
      <c r="S135" s="215"/>
      <c r="T135" s="215"/>
      <c r="U135" s="215"/>
      <c r="V135" s="215"/>
      <c r="W135" s="215"/>
      <c r="X135" s="215"/>
      <c r="Y135" s="215"/>
      <c r="Z135" s="215"/>
      <c r="AA135" s="215"/>
    </row>
    <row r="136" spans="1:27" ht="222.75" customHeight="1" thickBot="1">
      <c r="A136" s="524">
        <v>30</v>
      </c>
      <c r="B136" s="112" t="s">
        <v>381</v>
      </c>
      <c r="C136" s="167">
        <v>42000</v>
      </c>
      <c r="D136" s="167">
        <v>42000</v>
      </c>
      <c r="E136" s="166" t="s">
        <v>143</v>
      </c>
      <c r="F136" s="175" t="s">
        <v>58</v>
      </c>
      <c r="G136" s="182" t="s">
        <v>125</v>
      </c>
      <c r="H136" s="182" t="s">
        <v>126</v>
      </c>
      <c r="I136" s="183" t="s">
        <v>126</v>
      </c>
      <c r="J136" s="166" t="s">
        <v>149</v>
      </c>
      <c r="K136" s="406">
        <v>50000</v>
      </c>
      <c r="L136" s="215"/>
      <c r="M136" s="215"/>
      <c r="N136" s="215"/>
      <c r="O136" s="215"/>
      <c r="P136" s="215"/>
      <c r="Q136" s="215"/>
      <c r="R136" s="215"/>
      <c r="S136" s="215"/>
      <c r="T136" s="215"/>
      <c r="U136" s="215"/>
      <c r="V136" s="215"/>
      <c r="W136" s="215"/>
      <c r="X136" s="215"/>
      <c r="Y136" s="215"/>
      <c r="Z136" s="215"/>
      <c r="AA136" s="215"/>
    </row>
    <row r="137" spans="1:27" ht="32.25" customHeight="1" thickBot="1">
      <c r="A137" s="525"/>
      <c r="B137" s="128" t="s">
        <v>140</v>
      </c>
      <c r="C137" s="614" t="s">
        <v>132</v>
      </c>
      <c r="D137" s="615"/>
      <c r="E137" s="615"/>
      <c r="F137" s="615"/>
      <c r="G137" s="615"/>
      <c r="H137" s="615"/>
      <c r="I137" s="615"/>
      <c r="J137" s="616"/>
      <c r="K137" s="245"/>
      <c r="L137" s="215"/>
      <c r="M137" s="215"/>
      <c r="N137" s="215"/>
      <c r="O137" s="215"/>
      <c r="P137" s="215"/>
      <c r="Q137" s="215"/>
      <c r="R137" s="215"/>
      <c r="S137" s="215"/>
      <c r="T137" s="215"/>
      <c r="U137" s="215"/>
      <c r="V137" s="215"/>
      <c r="W137" s="215"/>
      <c r="X137" s="215"/>
      <c r="Y137" s="215"/>
      <c r="Z137" s="215"/>
      <c r="AA137" s="215"/>
    </row>
    <row r="138" spans="1:27" ht="100.5" customHeight="1" thickBot="1">
      <c r="A138" s="524">
        <v>31</v>
      </c>
      <c r="B138" s="130" t="s">
        <v>382</v>
      </c>
      <c r="C138" s="299">
        <v>83333</v>
      </c>
      <c r="D138" s="300">
        <v>83333</v>
      </c>
      <c r="E138" s="301" t="s">
        <v>185</v>
      </c>
      <c r="F138" s="302" t="s">
        <v>58</v>
      </c>
      <c r="G138" s="303" t="s">
        <v>189</v>
      </c>
      <c r="H138" s="303" t="s">
        <v>196</v>
      </c>
      <c r="I138" s="303" t="s">
        <v>197</v>
      </c>
      <c r="J138" s="304" t="s">
        <v>174</v>
      </c>
      <c r="K138" s="412">
        <v>100000</v>
      </c>
      <c r="L138" s="215"/>
      <c r="M138" s="215"/>
      <c r="N138" s="215"/>
      <c r="O138" s="215"/>
      <c r="P138" s="215"/>
      <c r="Q138" s="215"/>
      <c r="R138" s="215"/>
      <c r="S138" s="215"/>
      <c r="T138" s="215"/>
      <c r="U138" s="215"/>
      <c r="V138" s="215"/>
      <c r="W138" s="215"/>
      <c r="X138" s="215"/>
      <c r="Y138" s="215"/>
      <c r="Z138" s="215"/>
      <c r="AA138" s="215"/>
    </row>
    <row r="139" spans="1:27" ht="33.75" customHeight="1" thickBot="1">
      <c r="A139" s="525"/>
      <c r="B139" s="128" t="s">
        <v>140</v>
      </c>
      <c r="C139" s="681" t="s">
        <v>246</v>
      </c>
      <c r="D139" s="681"/>
      <c r="E139" s="681"/>
      <c r="F139" s="681"/>
      <c r="G139" s="681"/>
      <c r="H139" s="681"/>
      <c r="I139" s="681"/>
      <c r="J139" s="681"/>
      <c r="K139" s="248"/>
      <c r="L139" s="215"/>
      <c r="M139" s="215"/>
      <c r="N139" s="215"/>
      <c r="O139" s="215"/>
      <c r="P139" s="215"/>
      <c r="Q139" s="215"/>
      <c r="R139" s="215"/>
      <c r="S139" s="215"/>
      <c r="T139" s="215"/>
      <c r="U139" s="215"/>
      <c r="V139" s="215"/>
      <c r="W139" s="215"/>
      <c r="X139" s="215"/>
      <c r="Y139" s="215"/>
      <c r="Z139" s="215"/>
      <c r="AA139" s="215"/>
    </row>
    <row r="140" spans="1:27" ht="33.75" customHeight="1" thickBot="1">
      <c r="A140" s="426"/>
      <c r="B140" s="427" t="s">
        <v>191</v>
      </c>
      <c r="C140" s="428">
        <f>SUM(C141)</f>
        <v>250000</v>
      </c>
      <c r="D140" s="428">
        <f>C140</f>
        <v>250000</v>
      </c>
      <c r="E140" s="429"/>
      <c r="F140" s="429"/>
      <c r="G140" s="429"/>
      <c r="H140" s="429"/>
      <c r="I140" s="429"/>
      <c r="J140" s="429"/>
      <c r="K140" s="430">
        <f>+K141</f>
        <v>300000</v>
      </c>
      <c r="L140" s="215"/>
      <c r="M140" s="215"/>
      <c r="N140" s="215"/>
      <c r="O140" s="215"/>
      <c r="P140" s="215"/>
      <c r="Q140" s="215"/>
      <c r="R140" s="215"/>
      <c r="S140" s="215"/>
      <c r="T140" s="215"/>
      <c r="U140" s="215"/>
      <c r="V140" s="215"/>
      <c r="W140" s="215"/>
      <c r="X140" s="215"/>
      <c r="Y140" s="215"/>
      <c r="Z140" s="215"/>
      <c r="AA140" s="215"/>
    </row>
    <row r="141" spans="1:27" ht="84.75" customHeight="1" thickBot="1">
      <c r="A141" s="524">
        <v>1</v>
      </c>
      <c r="B141" s="424" t="s">
        <v>383</v>
      </c>
      <c r="C141" s="223">
        <v>250000</v>
      </c>
      <c r="D141" s="223">
        <v>250000</v>
      </c>
      <c r="E141" s="224" t="s">
        <v>190</v>
      </c>
      <c r="F141" s="197" t="s">
        <v>58</v>
      </c>
      <c r="G141" s="151" t="s">
        <v>187</v>
      </c>
      <c r="H141" s="151" t="s">
        <v>188</v>
      </c>
      <c r="I141" s="198" t="s">
        <v>189</v>
      </c>
      <c r="J141" s="196" t="s">
        <v>174</v>
      </c>
      <c r="K141" s="425">
        <v>300000</v>
      </c>
      <c r="L141" s="215"/>
      <c r="M141" s="215"/>
      <c r="N141" s="215"/>
      <c r="O141" s="215"/>
      <c r="P141" s="215"/>
      <c r="Q141" s="215"/>
      <c r="R141" s="215"/>
      <c r="S141" s="215"/>
      <c r="T141" s="215"/>
      <c r="U141" s="215"/>
      <c r="V141" s="215"/>
      <c r="W141" s="215"/>
      <c r="X141" s="215"/>
      <c r="Y141" s="215"/>
      <c r="Z141" s="215"/>
      <c r="AA141" s="215"/>
    </row>
    <row r="142" spans="1:27" ht="48" customHeight="1" thickBot="1">
      <c r="A142" s="525"/>
      <c r="B142" s="217" t="s">
        <v>140</v>
      </c>
      <c r="C142" s="679" t="s">
        <v>384</v>
      </c>
      <c r="D142" s="680"/>
      <c r="E142" s="680"/>
      <c r="F142" s="680"/>
      <c r="G142" s="680"/>
      <c r="H142" s="680"/>
      <c r="I142" s="680"/>
      <c r="J142" s="636"/>
      <c r="K142" s="248"/>
      <c r="L142" s="215"/>
      <c r="M142" s="215"/>
      <c r="N142" s="215"/>
      <c r="O142" s="215"/>
      <c r="P142" s="215"/>
      <c r="Q142" s="215"/>
      <c r="R142" s="215"/>
      <c r="S142" s="215"/>
      <c r="T142" s="215"/>
      <c r="U142" s="215"/>
      <c r="V142" s="215"/>
      <c r="W142" s="215"/>
      <c r="X142" s="215"/>
      <c r="Y142" s="215"/>
      <c r="Z142" s="215"/>
      <c r="AA142" s="215"/>
    </row>
    <row r="143" spans="1:27" ht="24.75" customHeight="1" thickBot="1">
      <c r="A143" s="113"/>
      <c r="B143" s="114" t="s">
        <v>2</v>
      </c>
      <c r="C143" s="132">
        <f>SUM(C144+C146+C148+C150+C152+C154+C156+C158+C160+C162)</f>
        <v>850000</v>
      </c>
      <c r="D143" s="132">
        <f>SUM(D144+D146+D148+D150+D152+D154+D156+D158+D160+D162)</f>
        <v>850000</v>
      </c>
      <c r="E143" s="218"/>
      <c r="F143" s="218"/>
      <c r="G143" s="219"/>
      <c r="H143" s="220"/>
      <c r="I143" s="221"/>
      <c r="J143" s="222"/>
      <c r="K143" s="132">
        <f>SUM(K144+K146+K148+K150+K152+K154+K156+K158+K160+K162)</f>
        <v>1020000</v>
      </c>
      <c r="L143" s="215"/>
      <c r="M143" s="215"/>
      <c r="N143" s="215"/>
      <c r="O143" s="215"/>
      <c r="P143" s="215"/>
      <c r="Q143" s="215"/>
      <c r="R143" s="215"/>
      <c r="S143" s="215"/>
      <c r="T143" s="215"/>
      <c r="U143" s="215"/>
      <c r="V143" s="215"/>
      <c r="W143" s="215"/>
      <c r="X143" s="215"/>
      <c r="Y143" s="215"/>
      <c r="Z143" s="215"/>
      <c r="AA143" s="215"/>
    </row>
    <row r="144" spans="1:27" ht="110.25" customHeight="1" thickBot="1">
      <c r="A144" s="674" t="s">
        <v>73</v>
      </c>
      <c r="B144" s="115" t="s">
        <v>385</v>
      </c>
      <c r="C144" s="167">
        <v>25000</v>
      </c>
      <c r="D144" s="167">
        <v>25000</v>
      </c>
      <c r="E144" s="187" t="s">
        <v>207</v>
      </c>
      <c r="F144" s="20" t="s">
        <v>58</v>
      </c>
      <c r="G144" s="182" t="s">
        <v>189</v>
      </c>
      <c r="H144" s="182" t="s">
        <v>196</v>
      </c>
      <c r="I144" s="183" t="s">
        <v>197</v>
      </c>
      <c r="J144" s="196" t="s">
        <v>174</v>
      </c>
      <c r="K144" s="416">
        <v>30000</v>
      </c>
      <c r="L144" s="215"/>
      <c r="M144" s="215"/>
      <c r="N144" s="215"/>
      <c r="O144" s="215"/>
      <c r="P144" s="215"/>
      <c r="Q144" s="215"/>
      <c r="R144" s="215"/>
      <c r="S144" s="215"/>
      <c r="T144" s="215"/>
      <c r="U144" s="215"/>
      <c r="V144" s="215"/>
      <c r="W144" s="215"/>
      <c r="X144" s="215"/>
      <c r="Y144" s="215"/>
      <c r="Z144" s="215"/>
      <c r="AA144" s="215"/>
    </row>
    <row r="145" spans="1:27" ht="33.75" customHeight="1" thickBot="1">
      <c r="A145" s="675"/>
      <c r="B145" s="128" t="s">
        <v>140</v>
      </c>
      <c r="C145" s="623" t="s">
        <v>135</v>
      </c>
      <c r="D145" s="624"/>
      <c r="E145" s="624"/>
      <c r="F145" s="624"/>
      <c r="G145" s="624"/>
      <c r="H145" s="624"/>
      <c r="I145" s="624"/>
      <c r="J145" s="625"/>
      <c r="K145" s="251"/>
      <c r="L145" s="215"/>
      <c r="M145" s="215"/>
      <c r="N145" s="215"/>
      <c r="O145" s="215"/>
      <c r="P145" s="215"/>
      <c r="Q145" s="215"/>
      <c r="R145" s="215"/>
      <c r="S145" s="215"/>
      <c r="T145" s="215"/>
      <c r="U145" s="215"/>
      <c r="V145" s="215"/>
      <c r="W145" s="215"/>
      <c r="X145" s="215"/>
      <c r="Y145" s="215"/>
      <c r="Z145" s="215"/>
      <c r="AA145" s="215"/>
    </row>
    <row r="146" spans="1:27" ht="95.25" customHeight="1" thickBot="1">
      <c r="A146" s="674" t="s">
        <v>72</v>
      </c>
      <c r="B146" s="115" t="s">
        <v>385</v>
      </c>
      <c r="C146" s="185">
        <v>41667</v>
      </c>
      <c r="D146" s="185">
        <v>41667</v>
      </c>
      <c r="E146" s="187" t="s">
        <v>207</v>
      </c>
      <c r="F146" s="20" t="s">
        <v>58</v>
      </c>
      <c r="G146" s="182" t="s">
        <v>189</v>
      </c>
      <c r="H146" s="182" t="s">
        <v>196</v>
      </c>
      <c r="I146" s="183" t="s">
        <v>197</v>
      </c>
      <c r="J146" s="199" t="s">
        <v>175</v>
      </c>
      <c r="K146" s="417">
        <v>50000</v>
      </c>
      <c r="L146" s="215"/>
      <c r="M146" s="215"/>
      <c r="N146" s="215"/>
      <c r="O146" s="215"/>
      <c r="P146" s="215"/>
      <c r="Q146" s="215"/>
      <c r="R146" s="215"/>
      <c r="S146" s="215"/>
      <c r="T146" s="215"/>
      <c r="U146" s="215"/>
      <c r="V146" s="215"/>
      <c r="W146" s="215"/>
      <c r="X146" s="215"/>
      <c r="Y146" s="215"/>
      <c r="Z146" s="215"/>
      <c r="AA146" s="215"/>
    </row>
    <row r="147" spans="1:27" ht="33.75" customHeight="1" thickBot="1">
      <c r="A147" s="675"/>
      <c r="B147" s="128" t="s">
        <v>140</v>
      </c>
      <c r="C147" s="623" t="s">
        <v>135</v>
      </c>
      <c r="D147" s="624"/>
      <c r="E147" s="624"/>
      <c r="F147" s="624"/>
      <c r="G147" s="624"/>
      <c r="H147" s="624"/>
      <c r="I147" s="624"/>
      <c r="J147" s="625"/>
      <c r="K147" s="251"/>
      <c r="L147" s="215"/>
      <c r="M147" s="215"/>
      <c r="N147" s="215"/>
      <c r="O147" s="215"/>
      <c r="P147" s="215"/>
      <c r="Q147" s="215"/>
      <c r="R147" s="215"/>
      <c r="S147" s="215"/>
      <c r="T147" s="215"/>
      <c r="U147" s="215"/>
      <c r="V147" s="215"/>
      <c r="W147" s="215"/>
      <c r="X147" s="215"/>
      <c r="Y147" s="215"/>
      <c r="Z147" s="215"/>
      <c r="AA147" s="215"/>
    </row>
    <row r="148" spans="1:27" ht="86.25" customHeight="1" thickBot="1">
      <c r="A148" s="674" t="s">
        <v>74</v>
      </c>
      <c r="B148" s="234" t="s">
        <v>386</v>
      </c>
      <c r="C148" s="185">
        <v>83333</v>
      </c>
      <c r="D148" s="185">
        <v>83333</v>
      </c>
      <c r="E148" s="187" t="s">
        <v>247</v>
      </c>
      <c r="F148" s="20" t="s">
        <v>58</v>
      </c>
      <c r="G148" s="186" t="s">
        <v>212</v>
      </c>
      <c r="H148" s="186" t="s">
        <v>212</v>
      </c>
      <c r="I148" s="186" t="s">
        <v>209</v>
      </c>
      <c r="J148" s="199" t="s">
        <v>175</v>
      </c>
      <c r="K148" s="417">
        <v>100000</v>
      </c>
      <c r="L148" s="215"/>
      <c r="M148" s="215"/>
      <c r="N148" s="215"/>
      <c r="O148" s="215"/>
      <c r="P148" s="215"/>
      <c r="Q148" s="215"/>
      <c r="R148" s="215"/>
      <c r="S148" s="215"/>
      <c r="T148" s="215"/>
      <c r="U148" s="215"/>
      <c r="V148" s="215"/>
      <c r="W148" s="215"/>
      <c r="X148" s="215"/>
      <c r="Y148" s="215"/>
      <c r="Z148" s="215"/>
      <c r="AA148" s="215"/>
    </row>
    <row r="149" spans="1:27" ht="33.75" customHeight="1" thickBot="1">
      <c r="A149" s="675"/>
      <c r="B149" s="128" t="s">
        <v>140</v>
      </c>
      <c r="C149" s="623" t="s">
        <v>135</v>
      </c>
      <c r="D149" s="624"/>
      <c r="E149" s="624"/>
      <c r="F149" s="624"/>
      <c r="G149" s="624"/>
      <c r="H149" s="624"/>
      <c r="I149" s="624"/>
      <c r="J149" s="625"/>
      <c r="K149" s="251"/>
      <c r="L149" s="215"/>
      <c r="M149" s="215"/>
      <c r="N149" s="215"/>
      <c r="O149" s="215"/>
      <c r="P149" s="215"/>
      <c r="Q149" s="215"/>
      <c r="R149" s="215"/>
      <c r="S149" s="215"/>
      <c r="T149" s="215"/>
      <c r="U149" s="215"/>
      <c r="V149" s="215"/>
      <c r="W149" s="215"/>
      <c r="X149" s="215"/>
      <c r="Y149" s="215"/>
      <c r="Z149" s="215"/>
      <c r="AA149" s="215"/>
    </row>
    <row r="150" spans="1:27" ht="128.25" customHeight="1" thickBot="1">
      <c r="A150" s="524" t="s">
        <v>75</v>
      </c>
      <c r="B150" s="115" t="s">
        <v>387</v>
      </c>
      <c r="C150" s="167">
        <v>166667</v>
      </c>
      <c r="D150" s="167">
        <v>166667</v>
      </c>
      <c r="E150" s="170" t="s">
        <v>200</v>
      </c>
      <c r="F150" s="175" t="s">
        <v>58</v>
      </c>
      <c r="G150" s="182" t="s">
        <v>158</v>
      </c>
      <c r="H150" s="182" t="s">
        <v>159</v>
      </c>
      <c r="I150" s="183" t="s">
        <v>160</v>
      </c>
      <c r="J150" s="166" t="s">
        <v>149</v>
      </c>
      <c r="K150" s="416">
        <v>200000</v>
      </c>
      <c r="L150" s="215"/>
      <c r="M150" s="215"/>
      <c r="N150" s="215"/>
      <c r="O150" s="215"/>
      <c r="P150" s="215"/>
      <c r="Q150" s="215"/>
      <c r="R150" s="215"/>
      <c r="S150" s="215"/>
      <c r="T150" s="215"/>
      <c r="U150" s="215"/>
      <c r="V150" s="215"/>
      <c r="W150" s="215"/>
      <c r="X150" s="215"/>
      <c r="Y150" s="215"/>
      <c r="Z150" s="215"/>
      <c r="AA150" s="215"/>
    </row>
    <row r="151" spans="1:27" ht="36.75" customHeight="1" thickBot="1">
      <c r="A151" s="525"/>
      <c r="B151" s="128" t="s">
        <v>140</v>
      </c>
      <c r="C151" s="614" t="s">
        <v>135</v>
      </c>
      <c r="D151" s="615"/>
      <c r="E151" s="615"/>
      <c r="F151" s="615"/>
      <c r="G151" s="615"/>
      <c r="H151" s="615"/>
      <c r="I151" s="615"/>
      <c r="J151" s="616"/>
      <c r="K151" s="245"/>
      <c r="L151" s="215"/>
      <c r="M151" s="215"/>
      <c r="N151" s="215"/>
      <c r="O151" s="215"/>
      <c r="P151" s="215"/>
      <c r="Q151" s="215"/>
      <c r="R151" s="215"/>
      <c r="S151" s="215"/>
      <c r="T151" s="215"/>
      <c r="U151" s="215"/>
      <c r="V151" s="215"/>
      <c r="W151" s="215"/>
      <c r="X151" s="215"/>
      <c r="Y151" s="215"/>
      <c r="Z151" s="215"/>
      <c r="AA151" s="215"/>
    </row>
    <row r="152" spans="1:27" ht="127.5" customHeight="1" thickBot="1">
      <c r="A152" s="524" t="s">
        <v>76</v>
      </c>
      <c r="B152" s="115" t="s">
        <v>387</v>
      </c>
      <c r="C152" s="167">
        <v>41667</v>
      </c>
      <c r="D152" s="167">
        <v>41667</v>
      </c>
      <c r="E152" s="170" t="s">
        <v>201</v>
      </c>
      <c r="F152" s="20" t="s">
        <v>58</v>
      </c>
      <c r="G152" s="182" t="s">
        <v>158</v>
      </c>
      <c r="H152" s="182" t="s">
        <v>159</v>
      </c>
      <c r="I152" s="183" t="s">
        <v>160</v>
      </c>
      <c r="J152" s="199" t="s">
        <v>175</v>
      </c>
      <c r="K152" s="416">
        <v>50000</v>
      </c>
      <c r="L152" s="215"/>
      <c r="M152" s="215"/>
      <c r="N152" s="215"/>
      <c r="O152" s="215"/>
      <c r="P152" s="215"/>
      <c r="Q152" s="215"/>
      <c r="R152" s="215"/>
      <c r="S152" s="215"/>
      <c r="T152" s="215"/>
      <c r="U152" s="215"/>
      <c r="V152" s="215"/>
      <c r="W152" s="215"/>
      <c r="X152" s="215"/>
      <c r="Y152" s="215"/>
      <c r="Z152" s="215"/>
      <c r="AA152" s="215"/>
    </row>
    <row r="153" spans="1:27" ht="32.25" customHeight="1" thickBot="1">
      <c r="A153" s="525"/>
      <c r="B153" s="128" t="s">
        <v>140</v>
      </c>
      <c r="C153" s="623" t="s">
        <v>135</v>
      </c>
      <c r="D153" s="624"/>
      <c r="E153" s="624"/>
      <c r="F153" s="624"/>
      <c r="G153" s="624"/>
      <c r="H153" s="624"/>
      <c r="I153" s="624"/>
      <c r="J153" s="625"/>
      <c r="K153" s="245"/>
      <c r="L153" s="215"/>
      <c r="M153" s="215"/>
      <c r="N153" s="215"/>
      <c r="O153" s="215"/>
      <c r="P153" s="215"/>
      <c r="Q153" s="215"/>
      <c r="R153" s="215"/>
      <c r="S153" s="215"/>
      <c r="T153" s="215"/>
      <c r="U153" s="215"/>
      <c r="V153" s="215"/>
      <c r="W153" s="215"/>
      <c r="X153" s="215"/>
      <c r="Y153" s="215"/>
      <c r="Z153" s="215"/>
      <c r="AA153" s="215"/>
    </row>
    <row r="154" spans="1:27" ht="128.25" customHeight="1" thickBot="1">
      <c r="A154" s="524" t="s">
        <v>77</v>
      </c>
      <c r="B154" s="234" t="s">
        <v>388</v>
      </c>
      <c r="C154" s="185">
        <v>83333</v>
      </c>
      <c r="D154" s="185">
        <v>83333</v>
      </c>
      <c r="E154" s="187" t="s">
        <v>205</v>
      </c>
      <c r="F154" s="236" t="s">
        <v>58</v>
      </c>
      <c r="G154" s="212" t="s">
        <v>188</v>
      </c>
      <c r="H154" s="212" t="s">
        <v>189</v>
      </c>
      <c r="I154" s="212" t="s">
        <v>196</v>
      </c>
      <c r="J154" s="235" t="s">
        <v>149</v>
      </c>
      <c r="K154" s="417">
        <v>100000</v>
      </c>
      <c r="L154" s="215"/>
      <c r="M154" s="215"/>
      <c r="N154" s="215"/>
      <c r="O154" s="215"/>
      <c r="P154" s="215"/>
      <c r="Q154" s="215"/>
      <c r="R154" s="215"/>
      <c r="S154" s="215"/>
      <c r="T154" s="215"/>
      <c r="U154" s="215"/>
      <c r="V154" s="215"/>
      <c r="W154" s="215"/>
      <c r="X154" s="215"/>
      <c r="Y154" s="215"/>
      <c r="Z154" s="215"/>
      <c r="AA154" s="215"/>
    </row>
    <row r="155" spans="1:27" ht="35.25" customHeight="1" thickBot="1">
      <c r="A155" s="525"/>
      <c r="B155" s="128" t="s">
        <v>140</v>
      </c>
      <c r="C155" s="628" t="s">
        <v>206</v>
      </c>
      <c r="D155" s="629"/>
      <c r="E155" s="629"/>
      <c r="F155" s="629"/>
      <c r="G155" s="629"/>
      <c r="H155" s="629"/>
      <c r="I155" s="629"/>
      <c r="J155" s="630"/>
      <c r="K155" s="245"/>
      <c r="L155" s="215"/>
      <c r="M155" s="215"/>
      <c r="N155" s="215"/>
      <c r="O155" s="215"/>
      <c r="P155" s="215"/>
      <c r="Q155" s="215"/>
      <c r="R155" s="215"/>
      <c r="S155" s="215"/>
      <c r="T155" s="215"/>
      <c r="U155" s="215"/>
      <c r="V155" s="215"/>
      <c r="W155" s="215"/>
      <c r="X155" s="215"/>
      <c r="Y155" s="215"/>
      <c r="Z155" s="215"/>
      <c r="AA155" s="215"/>
    </row>
    <row r="156" spans="1:27" ht="94.5" customHeight="1" thickBot="1">
      <c r="A156" s="524" t="s">
        <v>78</v>
      </c>
      <c r="B156" s="234" t="s">
        <v>389</v>
      </c>
      <c r="C156" s="185">
        <v>50000</v>
      </c>
      <c r="D156" s="185">
        <v>50000</v>
      </c>
      <c r="E156" s="187" t="s">
        <v>205</v>
      </c>
      <c r="F156" s="236" t="s">
        <v>58</v>
      </c>
      <c r="G156" s="279" t="s">
        <v>125</v>
      </c>
      <c r="H156" s="279" t="s">
        <v>215</v>
      </c>
      <c r="I156" s="279" t="s">
        <v>214</v>
      </c>
      <c r="J156" s="199" t="s">
        <v>175</v>
      </c>
      <c r="K156" s="417">
        <v>60000</v>
      </c>
      <c r="L156" s="215"/>
      <c r="M156" s="215"/>
      <c r="N156" s="215"/>
      <c r="O156" s="215"/>
      <c r="P156" s="215"/>
      <c r="Q156" s="215"/>
      <c r="R156" s="215"/>
      <c r="S156" s="215"/>
      <c r="T156" s="215"/>
      <c r="U156" s="215"/>
      <c r="V156" s="215"/>
      <c r="W156" s="215"/>
      <c r="X156" s="215"/>
      <c r="Y156" s="215"/>
      <c r="Z156" s="215"/>
      <c r="AA156" s="215"/>
    </row>
    <row r="157" spans="1:27" ht="48" customHeight="1" thickBot="1">
      <c r="A157" s="525"/>
      <c r="B157" s="128" t="s">
        <v>140</v>
      </c>
      <c r="C157" s="628" t="s">
        <v>216</v>
      </c>
      <c r="D157" s="629"/>
      <c r="E157" s="629"/>
      <c r="F157" s="629"/>
      <c r="G157" s="629"/>
      <c r="H157" s="629"/>
      <c r="I157" s="629"/>
      <c r="J157" s="630"/>
      <c r="K157" s="245"/>
      <c r="L157" s="215"/>
      <c r="M157" s="215"/>
      <c r="N157" s="215"/>
      <c r="O157" s="215"/>
      <c r="P157" s="215"/>
      <c r="Q157" s="215"/>
      <c r="R157" s="215"/>
      <c r="S157" s="215"/>
      <c r="T157" s="215"/>
      <c r="U157" s="215"/>
      <c r="V157" s="215"/>
      <c r="W157" s="215"/>
      <c r="X157" s="215"/>
      <c r="Y157" s="215"/>
      <c r="Z157" s="215"/>
      <c r="AA157" s="215"/>
    </row>
    <row r="158" spans="1:27" ht="194.25" customHeight="1" thickBot="1">
      <c r="A158" s="524" t="s">
        <v>79</v>
      </c>
      <c r="B158" s="116" t="s">
        <v>390</v>
      </c>
      <c r="C158" s="167">
        <v>250000</v>
      </c>
      <c r="D158" s="167">
        <v>250000</v>
      </c>
      <c r="E158" s="166" t="s">
        <v>204</v>
      </c>
      <c r="F158" s="175" t="s">
        <v>58</v>
      </c>
      <c r="G158" s="182" t="s">
        <v>233</v>
      </c>
      <c r="H158" s="182" t="s">
        <v>232</v>
      </c>
      <c r="I158" s="183" t="s">
        <v>160</v>
      </c>
      <c r="J158" s="166" t="s">
        <v>149</v>
      </c>
      <c r="K158" s="416">
        <v>300000</v>
      </c>
      <c r="L158" s="215"/>
      <c r="M158" s="215"/>
      <c r="N158" s="215"/>
      <c r="O158" s="215"/>
      <c r="P158" s="215"/>
      <c r="Q158" s="215"/>
      <c r="R158" s="215"/>
      <c r="S158" s="215"/>
      <c r="T158" s="215"/>
      <c r="U158" s="215"/>
      <c r="V158" s="215"/>
      <c r="W158" s="215"/>
      <c r="X158" s="215"/>
      <c r="Y158" s="215"/>
      <c r="Z158" s="215"/>
      <c r="AA158" s="215"/>
    </row>
    <row r="159" spans="1:27" ht="36.75" customHeight="1" thickBot="1">
      <c r="A159" s="525"/>
      <c r="B159" s="128" t="s">
        <v>140</v>
      </c>
      <c r="C159" s="623" t="s">
        <v>135</v>
      </c>
      <c r="D159" s="624"/>
      <c r="E159" s="624"/>
      <c r="F159" s="624"/>
      <c r="G159" s="624"/>
      <c r="H159" s="624"/>
      <c r="I159" s="624"/>
      <c r="J159" s="625"/>
      <c r="K159" s="245"/>
      <c r="L159" s="215"/>
      <c r="M159" s="215"/>
      <c r="N159" s="215"/>
      <c r="O159" s="215"/>
      <c r="P159" s="215"/>
      <c r="Q159" s="215"/>
      <c r="R159" s="215"/>
      <c r="S159" s="215"/>
      <c r="T159" s="215"/>
      <c r="U159" s="215"/>
      <c r="V159" s="215"/>
      <c r="W159" s="215"/>
      <c r="X159" s="215"/>
      <c r="Y159" s="215"/>
      <c r="Z159" s="215"/>
      <c r="AA159" s="215"/>
    </row>
    <row r="160" spans="1:27" ht="141.75" customHeight="1" thickBot="1">
      <c r="A160" s="524" t="s">
        <v>80</v>
      </c>
      <c r="B160" s="116" t="s">
        <v>391</v>
      </c>
      <c r="C160" s="167">
        <v>83333</v>
      </c>
      <c r="D160" s="167">
        <v>83333</v>
      </c>
      <c r="E160" s="166" t="s">
        <v>203</v>
      </c>
      <c r="F160" s="175" t="s">
        <v>58</v>
      </c>
      <c r="G160" s="182" t="s">
        <v>233</v>
      </c>
      <c r="H160" s="182" t="s">
        <v>232</v>
      </c>
      <c r="I160" s="183" t="s">
        <v>160</v>
      </c>
      <c r="J160" s="199" t="s">
        <v>175</v>
      </c>
      <c r="K160" s="416">
        <v>100000</v>
      </c>
      <c r="L160" s="215"/>
      <c r="M160" s="215"/>
      <c r="N160" s="215"/>
      <c r="O160" s="215"/>
      <c r="P160" s="215"/>
      <c r="Q160" s="215"/>
      <c r="R160" s="215"/>
      <c r="S160" s="215"/>
      <c r="T160" s="215"/>
      <c r="U160" s="215"/>
      <c r="V160" s="215"/>
      <c r="W160" s="215"/>
      <c r="X160" s="215"/>
      <c r="Y160" s="215"/>
      <c r="Z160" s="215"/>
      <c r="AA160" s="215"/>
    </row>
    <row r="161" spans="1:27" ht="35.25" customHeight="1" thickBot="1">
      <c r="A161" s="525"/>
      <c r="B161" s="128" t="s">
        <v>140</v>
      </c>
      <c r="C161" s="623" t="s">
        <v>135</v>
      </c>
      <c r="D161" s="624"/>
      <c r="E161" s="624"/>
      <c r="F161" s="624"/>
      <c r="G161" s="624"/>
      <c r="H161" s="624"/>
      <c r="I161" s="624"/>
      <c r="J161" s="625"/>
      <c r="K161" s="245"/>
      <c r="L161" s="215"/>
      <c r="M161" s="215"/>
      <c r="N161" s="215"/>
      <c r="O161" s="215"/>
      <c r="P161" s="215"/>
      <c r="Q161" s="215"/>
      <c r="R161" s="215"/>
      <c r="S161" s="215"/>
      <c r="T161" s="215"/>
      <c r="U161" s="215"/>
      <c r="V161" s="215"/>
      <c r="W161" s="215"/>
      <c r="X161" s="215"/>
      <c r="Y161" s="215"/>
      <c r="Z161" s="215"/>
      <c r="AA161" s="215"/>
    </row>
    <row r="162" spans="1:27" ht="97.5" customHeight="1" thickBot="1">
      <c r="A162" s="524" t="s">
        <v>81</v>
      </c>
      <c r="B162" s="117" t="s">
        <v>392</v>
      </c>
      <c r="C162" s="167">
        <v>25000</v>
      </c>
      <c r="D162" s="167">
        <v>25000</v>
      </c>
      <c r="E162" s="170" t="s">
        <v>202</v>
      </c>
      <c r="F162" s="175" t="s">
        <v>58</v>
      </c>
      <c r="G162" s="182" t="s">
        <v>233</v>
      </c>
      <c r="H162" s="182" t="s">
        <v>232</v>
      </c>
      <c r="I162" s="183" t="s">
        <v>160</v>
      </c>
      <c r="J162" s="166" t="s">
        <v>149</v>
      </c>
      <c r="K162" s="416">
        <v>30000</v>
      </c>
      <c r="L162" s="215"/>
      <c r="M162" s="215"/>
      <c r="N162" s="215"/>
      <c r="O162" s="215"/>
      <c r="P162" s="215"/>
      <c r="Q162" s="215"/>
      <c r="R162" s="215"/>
      <c r="S162" s="215"/>
      <c r="T162" s="215"/>
      <c r="U162" s="215"/>
      <c r="V162" s="215"/>
      <c r="W162" s="215"/>
      <c r="X162" s="215"/>
      <c r="Y162" s="215"/>
      <c r="Z162" s="215"/>
      <c r="AA162" s="215"/>
    </row>
    <row r="163" spans="1:27" ht="35.25" customHeight="1" thickBot="1">
      <c r="A163" s="525"/>
      <c r="B163" s="128" t="s">
        <v>140</v>
      </c>
      <c r="C163" s="623" t="s">
        <v>136</v>
      </c>
      <c r="D163" s="624"/>
      <c r="E163" s="624"/>
      <c r="F163" s="624"/>
      <c r="G163" s="624"/>
      <c r="H163" s="624"/>
      <c r="I163" s="624"/>
      <c r="J163" s="625"/>
      <c r="K163" s="245"/>
      <c r="L163" s="215"/>
      <c r="M163" s="215"/>
      <c r="N163" s="215"/>
      <c r="O163" s="215"/>
      <c r="P163" s="215"/>
      <c r="Q163" s="215"/>
      <c r="R163" s="215"/>
      <c r="S163" s="215"/>
      <c r="T163" s="215"/>
      <c r="U163" s="215"/>
      <c r="V163" s="215"/>
      <c r="W163" s="215"/>
      <c r="X163" s="215"/>
      <c r="Y163" s="215"/>
      <c r="Z163" s="215"/>
      <c r="AA163" s="215"/>
    </row>
    <row r="164" spans="1:27" ht="40.5" customHeight="1" thickBot="1">
      <c r="A164" s="306"/>
      <c r="B164" s="418" t="s">
        <v>249</v>
      </c>
      <c r="C164" s="422">
        <f>C165</f>
        <v>200000</v>
      </c>
      <c r="D164" s="422">
        <f>C164</f>
        <v>200000</v>
      </c>
      <c r="E164" s="423"/>
      <c r="F164" s="423"/>
      <c r="G164" s="423"/>
      <c r="H164" s="423"/>
      <c r="I164" s="423"/>
      <c r="J164" s="423"/>
      <c r="K164" s="422">
        <f>K165</f>
        <v>240000</v>
      </c>
      <c r="L164" s="215"/>
      <c r="M164" s="215"/>
      <c r="N164" s="215"/>
      <c r="O164" s="215"/>
      <c r="P164" s="215"/>
      <c r="Q164" s="215"/>
      <c r="R164" s="215"/>
      <c r="S164" s="215"/>
      <c r="T164" s="215"/>
      <c r="U164" s="215"/>
      <c r="V164" s="215"/>
      <c r="W164" s="215"/>
      <c r="X164" s="215"/>
      <c r="Y164" s="215"/>
      <c r="Z164" s="215"/>
      <c r="AA164" s="215"/>
    </row>
    <row r="165" spans="1:27" ht="111" customHeight="1" thickBot="1">
      <c r="A165" s="524">
        <v>1</v>
      </c>
      <c r="B165" s="419" t="s">
        <v>393</v>
      </c>
      <c r="C165" s="195">
        <v>200000</v>
      </c>
      <c r="D165" s="195">
        <v>200000</v>
      </c>
      <c r="E165" s="420" t="s">
        <v>256</v>
      </c>
      <c r="F165" s="501" t="s">
        <v>58</v>
      </c>
      <c r="G165" s="151" t="s">
        <v>233</v>
      </c>
      <c r="H165" s="151" t="s">
        <v>232</v>
      </c>
      <c r="I165" s="198" t="s">
        <v>160</v>
      </c>
      <c r="J165" s="312" t="s">
        <v>149</v>
      </c>
      <c r="K165" s="421">
        <v>240000</v>
      </c>
      <c r="L165" s="215"/>
      <c r="M165" s="215"/>
      <c r="N165" s="215"/>
      <c r="O165" s="215"/>
      <c r="P165" s="215"/>
      <c r="Q165" s="215"/>
      <c r="R165" s="215"/>
      <c r="S165" s="215"/>
      <c r="T165" s="215"/>
      <c r="U165" s="215"/>
      <c r="V165" s="215"/>
      <c r="W165" s="215"/>
      <c r="X165" s="215"/>
      <c r="Y165" s="215"/>
      <c r="Z165" s="215"/>
      <c r="AA165" s="215"/>
    </row>
    <row r="166" spans="1:27" ht="51.75" customHeight="1" thickBot="1">
      <c r="A166" s="525"/>
      <c r="B166" s="128" t="s">
        <v>140</v>
      </c>
      <c r="C166" s="614" t="s">
        <v>257</v>
      </c>
      <c r="D166" s="615"/>
      <c r="E166" s="615"/>
      <c r="F166" s="615"/>
      <c r="G166" s="615"/>
      <c r="H166" s="615"/>
      <c r="I166" s="615"/>
      <c r="J166" s="616"/>
      <c r="K166" s="245"/>
      <c r="L166" s="215"/>
      <c r="M166" s="215"/>
      <c r="N166" s="215"/>
      <c r="O166" s="215"/>
      <c r="P166" s="215"/>
      <c r="Q166" s="215"/>
      <c r="R166" s="215"/>
      <c r="S166" s="215"/>
      <c r="T166" s="215"/>
      <c r="U166" s="215"/>
      <c r="V166" s="215"/>
      <c r="W166" s="215"/>
      <c r="X166" s="215"/>
      <c r="Y166" s="215"/>
      <c r="Z166" s="215"/>
      <c r="AA166" s="215"/>
    </row>
    <row r="167" spans="1:27" ht="29.25" customHeight="1" thickBot="1">
      <c r="A167" s="118"/>
      <c r="B167" s="119" t="s">
        <v>6</v>
      </c>
      <c r="C167" s="133">
        <f>SUM(C168+'JN na koje se zakon ne primenju'!C170+C172+C174+C176+C178)</f>
        <v>333333</v>
      </c>
      <c r="D167" s="133">
        <f>+C167</f>
        <v>333333</v>
      </c>
      <c r="E167" s="120"/>
      <c r="F167" s="120"/>
      <c r="G167" s="121"/>
      <c r="H167" s="122"/>
      <c r="I167" s="123"/>
      <c r="J167" s="124"/>
      <c r="K167" s="133" t="e">
        <f>SUM(K168+K170+K172+K174+K176+#REF!+K178)</f>
        <v>#REF!</v>
      </c>
      <c r="L167" s="215"/>
      <c r="M167" s="215"/>
      <c r="N167" s="215"/>
      <c r="O167" s="215"/>
      <c r="P167" s="215"/>
      <c r="Q167" s="215"/>
      <c r="R167" s="215"/>
      <c r="S167" s="215"/>
      <c r="T167" s="215"/>
      <c r="U167" s="215"/>
      <c r="V167" s="215"/>
      <c r="W167" s="215"/>
      <c r="X167" s="215"/>
      <c r="Y167" s="215"/>
      <c r="Z167" s="215"/>
      <c r="AA167" s="215"/>
    </row>
    <row r="168" spans="1:27" ht="96" customHeight="1" thickBot="1">
      <c r="A168" s="524">
        <v>1</v>
      </c>
      <c r="B168" s="125" t="s">
        <v>394</v>
      </c>
      <c r="C168" s="167">
        <v>125000</v>
      </c>
      <c r="D168" s="167">
        <v>125000</v>
      </c>
      <c r="E168" s="170" t="s">
        <v>211</v>
      </c>
      <c r="F168" s="175" t="s">
        <v>58</v>
      </c>
      <c r="G168" s="182" t="s">
        <v>233</v>
      </c>
      <c r="H168" s="182" t="s">
        <v>232</v>
      </c>
      <c r="I168" s="183" t="s">
        <v>160</v>
      </c>
      <c r="J168" s="237" t="s">
        <v>149</v>
      </c>
      <c r="K168" s="252">
        <v>150000</v>
      </c>
      <c r="L168" s="215"/>
      <c r="M168" s="215"/>
      <c r="N168" s="215"/>
      <c r="O168" s="215"/>
      <c r="P168" s="215"/>
      <c r="Q168" s="215"/>
      <c r="R168" s="215"/>
      <c r="S168" s="215"/>
      <c r="T168" s="215"/>
      <c r="U168" s="215"/>
      <c r="V168" s="215"/>
      <c r="W168" s="215"/>
      <c r="X168" s="215"/>
      <c r="Y168" s="215"/>
      <c r="Z168" s="215"/>
      <c r="AA168" s="215"/>
    </row>
    <row r="169" spans="1:27" ht="35.25" customHeight="1" thickBot="1">
      <c r="A169" s="525"/>
      <c r="B169" s="128" t="s">
        <v>140</v>
      </c>
      <c r="C169" s="623" t="s">
        <v>137</v>
      </c>
      <c r="D169" s="624"/>
      <c r="E169" s="624"/>
      <c r="F169" s="624"/>
      <c r="G169" s="624"/>
      <c r="H169" s="624"/>
      <c r="I169" s="624"/>
      <c r="J169" s="625"/>
      <c r="K169" s="245"/>
      <c r="L169" s="215"/>
      <c r="M169" s="215"/>
      <c r="N169" s="215"/>
      <c r="O169" s="215"/>
      <c r="P169" s="215"/>
      <c r="Q169" s="215"/>
      <c r="R169" s="215"/>
      <c r="S169" s="215"/>
      <c r="T169" s="215"/>
      <c r="U169" s="215"/>
      <c r="V169" s="215"/>
      <c r="W169" s="215"/>
      <c r="X169" s="215"/>
      <c r="Y169" s="215"/>
      <c r="Z169" s="215"/>
      <c r="AA169" s="215"/>
    </row>
    <row r="170" spans="1:27" ht="93.75" customHeight="1" thickBot="1">
      <c r="A170" s="524">
        <v>2</v>
      </c>
      <c r="B170" s="125" t="s">
        <v>394</v>
      </c>
      <c r="C170" s="185">
        <v>83333</v>
      </c>
      <c r="D170" s="185">
        <v>83333</v>
      </c>
      <c r="E170" s="170" t="s">
        <v>211</v>
      </c>
      <c r="F170" s="175" t="s">
        <v>58</v>
      </c>
      <c r="G170" s="182" t="s">
        <v>233</v>
      </c>
      <c r="H170" s="182" t="s">
        <v>232</v>
      </c>
      <c r="I170" s="183" t="s">
        <v>160</v>
      </c>
      <c r="J170" s="270" t="s">
        <v>176</v>
      </c>
      <c r="K170" s="268">
        <v>100000</v>
      </c>
      <c r="L170" s="215"/>
      <c r="M170" s="215"/>
      <c r="N170" s="215"/>
      <c r="O170" s="215"/>
      <c r="P170" s="215"/>
      <c r="Q170" s="215"/>
      <c r="R170" s="215"/>
      <c r="S170" s="215"/>
      <c r="T170" s="215"/>
      <c r="U170" s="215"/>
      <c r="V170" s="215"/>
      <c r="W170" s="215"/>
      <c r="X170" s="215"/>
      <c r="Y170" s="215"/>
      <c r="Z170" s="215"/>
      <c r="AA170" s="215"/>
    </row>
    <row r="171" spans="1:27" ht="35.25" customHeight="1" thickBot="1">
      <c r="A171" s="525"/>
      <c r="B171" s="128" t="s">
        <v>140</v>
      </c>
      <c r="C171" s="623" t="s">
        <v>137</v>
      </c>
      <c r="D171" s="624"/>
      <c r="E171" s="624"/>
      <c r="F171" s="624"/>
      <c r="G171" s="624"/>
      <c r="H171" s="624"/>
      <c r="I171" s="624"/>
      <c r="J171" s="625"/>
      <c r="K171" s="245"/>
      <c r="L171" s="215"/>
      <c r="M171" s="215"/>
      <c r="N171" s="215"/>
      <c r="O171" s="215"/>
      <c r="P171" s="215"/>
      <c r="Q171" s="215"/>
      <c r="R171" s="215"/>
      <c r="S171" s="215"/>
      <c r="T171" s="215"/>
      <c r="U171" s="215"/>
      <c r="V171" s="215"/>
      <c r="W171" s="215"/>
      <c r="X171" s="215"/>
      <c r="Y171" s="215"/>
      <c r="Z171" s="215"/>
      <c r="AA171" s="215"/>
    </row>
    <row r="172" spans="1:27" ht="84.75" customHeight="1" thickBot="1">
      <c r="A172" s="524">
        <v>3</v>
      </c>
      <c r="B172" s="267" t="s">
        <v>395</v>
      </c>
      <c r="C172" s="185">
        <v>16667</v>
      </c>
      <c r="D172" s="185">
        <v>16667</v>
      </c>
      <c r="E172" s="166" t="s">
        <v>210</v>
      </c>
      <c r="F172" s="175" t="s">
        <v>58</v>
      </c>
      <c r="G172" s="182" t="s">
        <v>233</v>
      </c>
      <c r="H172" s="182" t="s">
        <v>232</v>
      </c>
      <c r="I172" s="183" t="s">
        <v>160</v>
      </c>
      <c r="J172" s="237" t="s">
        <v>149</v>
      </c>
      <c r="K172" s="268">
        <v>20000</v>
      </c>
      <c r="L172" s="215"/>
      <c r="M172" s="215"/>
      <c r="N172" s="215"/>
      <c r="O172" s="215"/>
      <c r="P172" s="215"/>
      <c r="Q172" s="215"/>
      <c r="R172" s="215"/>
      <c r="S172" s="215"/>
      <c r="T172" s="215"/>
      <c r="U172" s="215"/>
      <c r="V172" s="215"/>
      <c r="W172" s="215"/>
      <c r="X172" s="215"/>
      <c r="Y172" s="215"/>
      <c r="Z172" s="215"/>
      <c r="AA172" s="215"/>
    </row>
    <row r="173" spans="1:27" ht="35.25" customHeight="1" thickBot="1">
      <c r="A173" s="631"/>
      <c r="B173" s="128" t="s">
        <v>140</v>
      </c>
      <c r="C173" s="623" t="s">
        <v>137</v>
      </c>
      <c r="D173" s="624"/>
      <c r="E173" s="624"/>
      <c r="F173" s="624"/>
      <c r="G173" s="624"/>
      <c r="H173" s="624"/>
      <c r="I173" s="624"/>
      <c r="J173" s="625"/>
      <c r="K173" s="245"/>
      <c r="L173" s="215"/>
      <c r="M173" s="215"/>
      <c r="N173" s="215"/>
      <c r="O173" s="215"/>
      <c r="P173" s="215"/>
      <c r="Q173" s="215"/>
      <c r="R173" s="215"/>
      <c r="S173" s="215"/>
      <c r="T173" s="215"/>
      <c r="U173" s="215"/>
      <c r="V173" s="215"/>
      <c r="W173" s="215"/>
      <c r="X173" s="215"/>
      <c r="Y173" s="215"/>
      <c r="Z173" s="215"/>
      <c r="AA173" s="215"/>
    </row>
    <row r="174" spans="1:27" ht="79.5" customHeight="1" thickBot="1">
      <c r="A174" s="670">
        <v>4</v>
      </c>
      <c r="B174" s="267" t="s">
        <v>395</v>
      </c>
      <c r="C174" s="185">
        <v>8333</v>
      </c>
      <c r="D174" s="185">
        <v>8333</v>
      </c>
      <c r="E174" s="101" t="s">
        <v>210</v>
      </c>
      <c r="F174" s="20" t="s">
        <v>58</v>
      </c>
      <c r="G174" s="182" t="s">
        <v>233</v>
      </c>
      <c r="H174" s="182" t="s">
        <v>232</v>
      </c>
      <c r="I174" s="183" t="s">
        <v>160</v>
      </c>
      <c r="J174" s="270" t="s">
        <v>176</v>
      </c>
      <c r="K174" s="268">
        <v>10000</v>
      </c>
      <c r="L174" s="215"/>
      <c r="M174" s="215"/>
      <c r="N174" s="215"/>
      <c r="O174" s="215"/>
      <c r="P174" s="215"/>
      <c r="Q174" s="215"/>
      <c r="R174" s="215"/>
      <c r="S174" s="215"/>
      <c r="T174" s="215"/>
      <c r="U174" s="215"/>
      <c r="V174" s="215"/>
      <c r="W174" s="215"/>
      <c r="X174" s="215"/>
      <c r="Y174" s="215"/>
      <c r="Z174" s="215"/>
      <c r="AA174" s="215"/>
    </row>
    <row r="175" spans="1:27" ht="35.25" customHeight="1" thickBot="1">
      <c r="A175" s="670"/>
      <c r="B175" s="128" t="s">
        <v>140</v>
      </c>
      <c r="C175" s="623" t="s">
        <v>137</v>
      </c>
      <c r="D175" s="624"/>
      <c r="E175" s="624"/>
      <c r="F175" s="624"/>
      <c r="G175" s="624"/>
      <c r="H175" s="624"/>
      <c r="I175" s="624"/>
      <c r="J175" s="625"/>
      <c r="K175" s="245"/>
      <c r="L175" s="215"/>
      <c r="M175" s="215"/>
      <c r="N175" s="215"/>
      <c r="O175" s="215"/>
      <c r="P175" s="215"/>
      <c r="Q175" s="215"/>
      <c r="R175" s="215"/>
      <c r="S175" s="215"/>
      <c r="T175" s="215"/>
      <c r="U175" s="215"/>
      <c r="V175" s="215"/>
      <c r="W175" s="215"/>
      <c r="X175" s="215"/>
      <c r="Y175" s="215"/>
      <c r="Z175" s="215"/>
      <c r="AA175" s="215"/>
    </row>
    <row r="176" spans="1:27" ht="96.75" customHeight="1" thickBot="1">
      <c r="A176" s="631">
        <v>5</v>
      </c>
      <c r="B176" s="267" t="s">
        <v>396</v>
      </c>
      <c r="C176" s="185">
        <v>41667</v>
      </c>
      <c r="D176" s="185">
        <v>41667</v>
      </c>
      <c r="E176" s="508" t="s">
        <v>408</v>
      </c>
      <c r="F176" s="20" t="s">
        <v>58</v>
      </c>
      <c r="G176" s="182" t="s">
        <v>233</v>
      </c>
      <c r="H176" s="182" t="s">
        <v>232</v>
      </c>
      <c r="I176" s="183" t="s">
        <v>160</v>
      </c>
      <c r="J176" s="237" t="s">
        <v>149</v>
      </c>
      <c r="K176" s="268">
        <v>50000</v>
      </c>
      <c r="L176" s="215"/>
      <c r="M176" s="215"/>
      <c r="N176" s="215"/>
      <c r="O176" s="215"/>
      <c r="P176" s="215"/>
      <c r="Q176" s="215"/>
      <c r="R176" s="215"/>
      <c r="S176" s="215"/>
      <c r="T176" s="215"/>
      <c r="U176" s="215"/>
      <c r="V176" s="215"/>
      <c r="W176" s="215"/>
      <c r="X176" s="215"/>
      <c r="Y176" s="215"/>
      <c r="Z176" s="215"/>
      <c r="AA176" s="215"/>
    </row>
    <row r="177" spans="1:27" ht="35.25" customHeight="1" thickBot="1">
      <c r="A177" s="525"/>
      <c r="B177" s="128" t="s">
        <v>140</v>
      </c>
      <c r="C177" s="623" t="s">
        <v>137</v>
      </c>
      <c r="D177" s="624"/>
      <c r="E177" s="624"/>
      <c r="F177" s="624"/>
      <c r="G177" s="624"/>
      <c r="H177" s="624"/>
      <c r="I177" s="624"/>
      <c r="J177" s="625"/>
      <c r="K177" s="245"/>
      <c r="L177" s="215"/>
      <c r="M177" s="215"/>
      <c r="N177" s="215"/>
      <c r="O177" s="215"/>
      <c r="P177" s="215"/>
      <c r="Q177" s="215"/>
      <c r="R177" s="215"/>
      <c r="S177" s="215"/>
      <c r="T177" s="215"/>
      <c r="U177" s="215"/>
      <c r="V177" s="215"/>
      <c r="W177" s="215"/>
      <c r="X177" s="215"/>
      <c r="Y177" s="215"/>
      <c r="Z177" s="215"/>
      <c r="AA177" s="215"/>
    </row>
    <row r="178" spans="1:27" ht="142.5" customHeight="1" thickBot="1">
      <c r="A178" s="689">
        <v>7</v>
      </c>
      <c r="B178" s="125" t="s">
        <v>397</v>
      </c>
      <c r="C178" s="185">
        <v>58333</v>
      </c>
      <c r="D178" s="185">
        <v>58333</v>
      </c>
      <c r="E178" s="170" t="s">
        <v>138</v>
      </c>
      <c r="F178" s="175" t="s">
        <v>58</v>
      </c>
      <c r="G178" s="182" t="s">
        <v>233</v>
      </c>
      <c r="H178" s="182" t="s">
        <v>232</v>
      </c>
      <c r="I178" s="183" t="s">
        <v>160</v>
      </c>
      <c r="J178" s="237" t="s">
        <v>149</v>
      </c>
      <c r="K178" s="478">
        <v>70000</v>
      </c>
      <c r="L178" s="33"/>
      <c r="M178" s="33"/>
      <c r="N178" s="33"/>
      <c r="O178" s="33"/>
      <c r="P178" s="33"/>
      <c r="Q178" s="33"/>
      <c r="R178" s="33"/>
      <c r="S178" s="33"/>
      <c r="T178" s="33"/>
      <c r="U178" s="33"/>
      <c r="V178" s="33"/>
      <c r="W178" s="33"/>
      <c r="X178" s="33"/>
      <c r="Y178" s="33"/>
      <c r="Z178" s="33"/>
      <c r="AA178" s="33"/>
    </row>
    <row r="179" spans="1:27" ht="33" customHeight="1">
      <c r="A179" s="690"/>
      <c r="B179" s="216" t="s">
        <v>140</v>
      </c>
      <c r="C179" s="623" t="s">
        <v>139</v>
      </c>
      <c r="D179" s="624"/>
      <c r="E179" s="624"/>
      <c r="F179" s="624"/>
      <c r="G179" s="624"/>
      <c r="H179" s="624"/>
      <c r="I179" s="624"/>
      <c r="J179" s="625"/>
      <c r="K179" s="264"/>
      <c r="L179" s="33"/>
      <c r="M179" s="33"/>
      <c r="N179" s="33"/>
      <c r="O179" s="33"/>
      <c r="P179" s="33"/>
      <c r="Q179" s="33"/>
      <c r="R179" s="33"/>
      <c r="S179" s="33"/>
      <c r="T179" s="33"/>
      <c r="U179" s="33"/>
      <c r="V179" s="33"/>
      <c r="W179" s="33"/>
      <c r="X179" s="33"/>
      <c r="Y179" s="33"/>
      <c r="Z179" s="33"/>
      <c r="AA179" s="33"/>
    </row>
    <row r="180" spans="1:27" ht="30.75" customHeight="1" thickBot="1">
      <c r="A180" s="431"/>
      <c r="B180" s="432" t="s">
        <v>248</v>
      </c>
      <c r="C180" s="436">
        <f>+C181</f>
        <v>216667</v>
      </c>
      <c r="D180" s="436">
        <f>+C180</f>
        <v>216667</v>
      </c>
      <c r="E180" s="437"/>
      <c r="F180" s="437"/>
      <c r="G180" s="504"/>
      <c r="H180" s="504"/>
      <c r="I180" s="504"/>
      <c r="J180" s="437"/>
      <c r="K180" s="438">
        <f>+K181</f>
        <v>260000</v>
      </c>
      <c r="L180" s="33"/>
      <c r="M180" s="33"/>
      <c r="N180" s="33"/>
      <c r="O180" s="33"/>
      <c r="P180" s="33"/>
      <c r="Q180" s="33"/>
      <c r="R180" s="33"/>
      <c r="S180" s="33"/>
      <c r="T180" s="33"/>
      <c r="U180" s="33"/>
      <c r="V180" s="33"/>
      <c r="W180" s="33"/>
      <c r="X180" s="33"/>
      <c r="Y180" s="33"/>
      <c r="Z180" s="33"/>
      <c r="AA180" s="33"/>
    </row>
    <row r="181" spans="1:11" ht="129.75" customHeight="1" thickBot="1">
      <c r="A181" s="687">
        <v>1</v>
      </c>
      <c r="B181" s="433" t="s">
        <v>398</v>
      </c>
      <c r="C181" s="434">
        <v>216667</v>
      </c>
      <c r="D181" s="434">
        <v>216667</v>
      </c>
      <c r="E181" s="214" t="s">
        <v>258</v>
      </c>
      <c r="F181" s="502" t="s">
        <v>58</v>
      </c>
      <c r="G181" s="187" t="s">
        <v>233</v>
      </c>
      <c r="H181" s="187" t="s">
        <v>232</v>
      </c>
      <c r="I181" s="187" t="s">
        <v>160</v>
      </c>
      <c r="J181" s="503" t="s">
        <v>208</v>
      </c>
      <c r="K181" s="435">
        <v>260000</v>
      </c>
    </row>
    <row r="182" spans="1:11" ht="111" customHeight="1" thickBot="1">
      <c r="A182" s="688"/>
      <c r="B182" s="289" t="s">
        <v>140</v>
      </c>
      <c r="C182" s="682" t="s">
        <v>399</v>
      </c>
      <c r="D182" s="683"/>
      <c r="E182" s="683"/>
      <c r="F182" s="683"/>
      <c r="G182" s="683"/>
      <c r="H182" s="683"/>
      <c r="I182" s="683"/>
      <c r="J182" s="684"/>
      <c r="K182" s="215"/>
    </row>
    <row r="183" spans="2:10" ht="18" customHeight="1">
      <c r="B183" s="269"/>
      <c r="G183" s="351"/>
      <c r="H183" s="351"/>
      <c r="I183" s="351"/>
      <c r="J183" s="351"/>
    </row>
    <row r="184" spans="6:10" ht="13.5" customHeight="1">
      <c r="F184" s="200"/>
      <c r="G184" s="305"/>
      <c r="H184" s="305"/>
      <c r="I184" s="305"/>
      <c r="J184" s="305"/>
    </row>
    <row r="185" spans="1:10" ht="12.75">
      <c r="A185" s="557" t="s">
        <v>263</v>
      </c>
      <c r="B185" s="558"/>
      <c r="C185" s="558"/>
      <c r="D185" s="558"/>
      <c r="F185" s="201"/>
      <c r="G185" s="305"/>
      <c r="H185" s="305"/>
      <c r="I185" s="305"/>
      <c r="J185" s="305"/>
    </row>
    <row r="186" spans="1:9" ht="27.75" customHeight="1">
      <c r="A186" s="558"/>
      <c r="B186" s="558"/>
      <c r="C186" s="558"/>
      <c r="D186" s="558"/>
      <c r="F186" s="201"/>
      <c r="G186" s="201"/>
      <c r="H186" s="201"/>
      <c r="I186" s="201"/>
    </row>
    <row r="187" spans="6:11" ht="12.75">
      <c r="F187" s="201"/>
      <c r="G187" s="543" t="s">
        <v>264</v>
      </c>
      <c r="H187" s="544"/>
      <c r="I187" s="544"/>
      <c r="J187" s="544"/>
      <c r="K187" s="544"/>
    </row>
    <row r="188" spans="6:11" ht="12.75">
      <c r="F188" s="201"/>
      <c r="G188" s="544"/>
      <c r="H188" s="544"/>
      <c r="I188" s="544"/>
      <c r="J188" s="544"/>
      <c r="K188" s="544"/>
    </row>
    <row r="189" spans="6:11" ht="12.75">
      <c r="F189" s="201"/>
      <c r="G189" s="544"/>
      <c r="H189" s="544"/>
      <c r="I189" s="544"/>
      <c r="J189" s="544"/>
      <c r="K189" s="544"/>
    </row>
    <row r="190" spans="6:11" ht="30.75" customHeight="1">
      <c r="F190" s="201"/>
      <c r="G190" s="544"/>
      <c r="H190" s="544"/>
      <c r="I190" s="544"/>
      <c r="J190" s="544"/>
      <c r="K190" s="544"/>
    </row>
    <row r="191" spans="6:9" ht="12.75">
      <c r="F191" s="201"/>
      <c r="G191" s="201"/>
      <c r="H191" s="201"/>
      <c r="I191" s="201"/>
    </row>
    <row r="192" spans="6:9" ht="12.75">
      <c r="F192" s="201"/>
      <c r="G192" s="201"/>
      <c r="H192" s="201"/>
      <c r="I192" s="201"/>
    </row>
  </sheetData>
  <sheetProtection/>
  <mergeCells count="171">
    <mergeCell ref="A59:A60"/>
    <mergeCell ref="A20:A21"/>
    <mergeCell ref="A3:K3"/>
    <mergeCell ref="A181:A182"/>
    <mergeCell ref="A176:A177"/>
    <mergeCell ref="A174:A175"/>
    <mergeCell ref="A165:A166"/>
    <mergeCell ref="A77:A78"/>
    <mergeCell ref="A63:A64"/>
    <mergeCell ref="A178:A179"/>
    <mergeCell ref="C179:J179"/>
    <mergeCell ref="C19:J19"/>
    <mergeCell ref="A18:A19"/>
    <mergeCell ref="C21:J21"/>
    <mergeCell ref="C182:J182"/>
    <mergeCell ref="A119:A120"/>
    <mergeCell ref="A107:A108"/>
    <mergeCell ref="C108:J108"/>
    <mergeCell ref="C110:J110"/>
    <mergeCell ref="A109:A110"/>
    <mergeCell ref="C74:J74"/>
    <mergeCell ref="A75:A76"/>
    <mergeCell ref="C76:J76"/>
    <mergeCell ref="C161:J161"/>
    <mergeCell ref="C153:J153"/>
    <mergeCell ref="A156:A157"/>
    <mergeCell ref="C137:J137"/>
    <mergeCell ref="A144:A145"/>
    <mergeCell ref="C163:J163"/>
    <mergeCell ref="C157:J157"/>
    <mergeCell ref="A141:A142"/>
    <mergeCell ref="C142:J142"/>
    <mergeCell ref="C139:J139"/>
    <mergeCell ref="A138:A139"/>
    <mergeCell ref="A148:A149"/>
    <mergeCell ref="A154:A155"/>
    <mergeCell ref="C145:J145"/>
    <mergeCell ref="C135:J135"/>
    <mergeCell ref="A125:A126"/>
    <mergeCell ref="C104:J104"/>
    <mergeCell ref="A103:A104"/>
    <mergeCell ref="A117:A118"/>
    <mergeCell ref="A134:A135"/>
    <mergeCell ref="A127:A129"/>
    <mergeCell ref="C131:J131"/>
    <mergeCell ref="C129:J129"/>
    <mergeCell ref="C126:J126"/>
    <mergeCell ref="C102:J102"/>
    <mergeCell ref="C166:J166"/>
    <mergeCell ref="A168:A169"/>
    <mergeCell ref="A172:A173"/>
    <mergeCell ref="C173:J173"/>
    <mergeCell ref="C72:J72"/>
    <mergeCell ref="A73:A74"/>
    <mergeCell ref="C133:J133"/>
    <mergeCell ref="A132:A133"/>
    <mergeCell ref="C114:J114"/>
    <mergeCell ref="A150:A151"/>
    <mergeCell ref="A152:A153"/>
    <mergeCell ref="A162:A163"/>
    <mergeCell ref="C177:J177"/>
    <mergeCell ref="C175:J175"/>
    <mergeCell ref="C169:J169"/>
    <mergeCell ref="A34:A35"/>
    <mergeCell ref="A61:A62"/>
    <mergeCell ref="C62:J62"/>
    <mergeCell ref="A51:A52"/>
    <mergeCell ref="A37:A39"/>
    <mergeCell ref="A146:A147"/>
    <mergeCell ref="C147:J147"/>
    <mergeCell ref="C80:J80"/>
    <mergeCell ref="C85:J85"/>
    <mergeCell ref="C89:J89"/>
    <mergeCell ref="A5:J5"/>
    <mergeCell ref="A6:A7"/>
    <mergeCell ref="B6:B7"/>
    <mergeCell ref="C6:C7"/>
    <mergeCell ref="D6:E6"/>
    <mergeCell ref="C33:J33"/>
    <mergeCell ref="C27:J27"/>
    <mergeCell ref="C31:J31"/>
    <mergeCell ref="A30:A31"/>
    <mergeCell ref="C23:J23"/>
    <mergeCell ref="A2:K2"/>
    <mergeCell ref="G6:I6"/>
    <mergeCell ref="J6:J7"/>
    <mergeCell ref="C87:J87"/>
    <mergeCell ref="C93:J93"/>
    <mergeCell ref="A45:A46"/>
    <mergeCell ref="C46:J46"/>
    <mergeCell ref="A92:A93"/>
    <mergeCell ref="C52:J52"/>
    <mergeCell ref="A55:A56"/>
    <mergeCell ref="A4:K4"/>
    <mergeCell ref="F6:F7"/>
    <mergeCell ref="K6:K7"/>
    <mergeCell ref="A40:A42"/>
    <mergeCell ref="A22:A23"/>
    <mergeCell ref="C98:J98"/>
    <mergeCell ref="A43:A44"/>
    <mergeCell ref="C44:J44"/>
    <mergeCell ref="C48:J48"/>
    <mergeCell ref="A24:A25"/>
    <mergeCell ref="C35:J35"/>
    <mergeCell ref="C42:J42"/>
    <mergeCell ref="A47:A48"/>
    <mergeCell ref="A111:A112"/>
    <mergeCell ref="C78:J78"/>
    <mergeCell ref="C66:J66"/>
    <mergeCell ref="A86:A87"/>
    <mergeCell ref="A82:A83"/>
    <mergeCell ref="C39:J39"/>
    <mergeCell ref="C50:J50"/>
    <mergeCell ref="A65:A66"/>
    <mergeCell ref="C118:J118"/>
    <mergeCell ref="A32:A33"/>
    <mergeCell ref="C68:J68"/>
    <mergeCell ref="A90:A91"/>
    <mergeCell ref="C91:J91"/>
    <mergeCell ref="C54:J54"/>
    <mergeCell ref="C56:J56"/>
    <mergeCell ref="C64:J64"/>
    <mergeCell ref="A71:A72"/>
    <mergeCell ref="A101:A102"/>
    <mergeCell ref="C122:J122"/>
    <mergeCell ref="A97:A98"/>
    <mergeCell ref="A113:A114"/>
    <mergeCell ref="A69:A70"/>
    <mergeCell ref="C70:J70"/>
    <mergeCell ref="A94:A96"/>
    <mergeCell ref="C83:J83"/>
    <mergeCell ref="C100:J100"/>
    <mergeCell ref="C96:J96"/>
    <mergeCell ref="A67:A68"/>
    <mergeCell ref="A121:A122"/>
    <mergeCell ref="C116:J116"/>
    <mergeCell ref="A170:A171"/>
    <mergeCell ref="A158:A159"/>
    <mergeCell ref="C159:J159"/>
    <mergeCell ref="A160:A161"/>
    <mergeCell ref="C155:J155"/>
    <mergeCell ref="C151:J151"/>
    <mergeCell ref="C171:J171"/>
    <mergeCell ref="C25:J25"/>
    <mergeCell ref="A28:A29"/>
    <mergeCell ref="C29:J29"/>
    <mergeCell ref="A53:A54"/>
    <mergeCell ref="A185:D186"/>
    <mergeCell ref="A26:A27"/>
    <mergeCell ref="C149:J149"/>
    <mergeCell ref="A57:A58"/>
    <mergeCell ref="C58:J58"/>
    <mergeCell ref="A136:A137"/>
    <mergeCell ref="G187:K190"/>
    <mergeCell ref="A49:A50"/>
    <mergeCell ref="C112:J112"/>
    <mergeCell ref="A105:A106"/>
    <mergeCell ref="C106:J106"/>
    <mergeCell ref="C120:J120"/>
    <mergeCell ref="C124:J124"/>
    <mergeCell ref="A123:A124"/>
    <mergeCell ref="A115:A116"/>
    <mergeCell ref="C60:J60"/>
    <mergeCell ref="A16:A17"/>
    <mergeCell ref="C17:J17"/>
    <mergeCell ref="C11:J11"/>
    <mergeCell ref="C13:J13"/>
    <mergeCell ref="C15:J15"/>
    <mergeCell ref="A10:A11"/>
    <mergeCell ref="A12:A13"/>
    <mergeCell ref="A14:A15"/>
  </mergeCells>
  <hyperlinks>
    <hyperlink ref="A3" r:id="rId1" display="www.centarzakulturu.org.rs e-mail;centarzakulturu@open.telekom.rs"/>
  </hyperlinks>
  <printOptions/>
  <pageMargins left="0.23" right="0.16" top="0.11" bottom="0.16" header="0.11" footer="0.16"/>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Zorana</dc:creator>
  <cp:keywords/>
  <dc:description/>
  <cp:lastModifiedBy>Vladana</cp:lastModifiedBy>
  <cp:lastPrinted>2015-01-28T12:25:48Z</cp:lastPrinted>
  <dcterms:created xsi:type="dcterms:W3CDTF">2013-07-01T07:16:45Z</dcterms:created>
  <dcterms:modified xsi:type="dcterms:W3CDTF">2015-02-04T10:43:13Z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