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75" firstSheet="1" activeTab="1"/>
  </bookViews>
  <sheets>
    <sheet name="ЈН на које се не примењује" sheetId="1" r:id="rId1"/>
    <sheet name="JN na koje se zakon " sheetId="2" r:id="rId2"/>
    <sheet name="JN na koje se zakon ne primenju" sheetId="3" r:id="rId3"/>
  </sheets>
  <definedNames/>
  <calcPr fullCalcOnLoad="1"/>
</workbook>
</file>

<file path=xl/sharedStrings.xml><?xml version="1.0" encoding="utf-8"?>
<sst xmlns="http://schemas.openxmlformats.org/spreadsheetml/2006/main" count="854" uniqueCount="322">
  <si>
    <t>ДОБРА</t>
  </si>
  <si>
    <t>УСЛУГЕ</t>
  </si>
  <si>
    <t>РАДОВИ</t>
  </si>
  <si>
    <t xml:space="preserve">ИЗМЕНЕ И ДОПУНЕ </t>
  </si>
  <si>
    <t>ПЛАНА ЈАВНИХ НАБАВКИ ЗА 2013.годину</t>
  </si>
  <si>
    <t>број 4/13-ЗА од 28.02.2013.г., а на основу Захтева за промену апропријације број 1 од 28.02.2013.г.</t>
  </si>
  <si>
    <t>ОПРЕМА</t>
  </si>
  <si>
    <t>Опрема за културу</t>
  </si>
  <si>
    <t>Фебруар</t>
  </si>
  <si>
    <t>Канцелар.матер., папир А4, папир за матрични штампач, фасцикле, налози за пренос, нал.за уплату, коверте, регистрат., призн.. ЦД,ДВД и друго</t>
  </si>
  <si>
    <t>Гориво - бензин, гас, мазива, гуме, прва помоћ, прслуци и др, матер. за прев.сред.</t>
  </si>
  <si>
    <t>Гориво - бензин, гас, мазива, гуме, прва помоћ, прслуци и др, матер. за прев.сред</t>
  </si>
  <si>
    <t>Стручна литература за запослене</t>
  </si>
  <si>
    <t>Матер. за културу- материјал за сцену- кабле, халогене сијалице,матер.за миксету и озвуч.</t>
  </si>
  <si>
    <t>Матер. за културу- матер. за сцену- кабле, халогене сијалице,материјал за миксету и озвуч.</t>
  </si>
  <si>
    <t>Материјал за хигијену</t>
  </si>
  <si>
    <t>Материјал . храна</t>
  </si>
  <si>
    <t>Материјал –пиће</t>
  </si>
  <si>
    <r>
      <rPr>
        <b/>
        <sz val="9"/>
        <rFont val="Times New Roman"/>
        <family val="1"/>
      </rPr>
      <t>426111</t>
    </r>
    <r>
      <rPr>
        <sz val="9"/>
        <rFont val="Times New Roman"/>
        <family val="1"/>
      </rPr>
      <t xml:space="preserve">
канцеларијски материјал</t>
    </r>
  </si>
  <si>
    <r>
      <rPr>
        <b/>
        <sz val="9"/>
        <rFont val="Times New Roman"/>
        <family val="1"/>
      </rPr>
      <t>426411</t>
    </r>
    <r>
      <rPr>
        <sz val="9"/>
        <rFont val="Times New Roman"/>
        <family val="1"/>
      </rPr>
      <t xml:space="preserve">
Гориво</t>
    </r>
  </si>
  <si>
    <r>
      <rPr>
        <b/>
        <sz val="9"/>
        <rFont val="Times New Roman"/>
        <family val="1"/>
      </rPr>
      <t>426311</t>
    </r>
    <r>
      <rPr>
        <sz val="9"/>
        <rFont val="Times New Roman"/>
        <family val="1"/>
      </rPr>
      <t xml:space="preserve">
Стручна литература за редовне потребе запослених</t>
    </r>
  </si>
  <si>
    <r>
      <rPr>
        <b/>
        <sz val="9"/>
        <rFont val="Times New Roman"/>
        <family val="1"/>
      </rPr>
      <t>426621</t>
    </r>
    <r>
      <rPr>
        <sz val="9"/>
        <rFont val="Times New Roman"/>
        <family val="1"/>
      </rPr>
      <t xml:space="preserve">
материјал за културу</t>
    </r>
  </si>
  <si>
    <t>Материјал -храна
(Додатна средства: Дан матерњег језика – 10.000,00; Светски дан Рома – 30.000,00; Фолкл.ств. Рома – 10.000,00)</t>
  </si>
  <si>
    <t>Материјал -пиће
(Додатна средства: Дан матерњег језика – 10.000,00; Светски дан Рома – 20.000,00; Фолкл.ств. Рома – 10.000,00)</t>
  </si>
  <si>
    <r>
      <rPr>
        <b/>
        <sz val="9"/>
        <rFont val="Times New Roman"/>
        <family val="1"/>
      </rPr>
      <t>426811</t>
    </r>
    <r>
      <rPr>
        <sz val="9"/>
        <rFont val="Times New Roman"/>
        <family val="1"/>
      </rPr>
      <t xml:space="preserve">
материјал за чишћење
</t>
    </r>
  </si>
  <si>
    <r>
      <rPr>
        <b/>
        <sz val="9"/>
        <rFont val="Times New Roman"/>
        <family val="1"/>
      </rPr>
      <t>426821</t>
    </r>
    <r>
      <rPr>
        <sz val="9"/>
        <rFont val="Times New Roman"/>
        <family val="1"/>
      </rPr>
      <t xml:space="preserve">
храна</t>
    </r>
  </si>
  <si>
    <r>
      <rPr>
        <b/>
        <sz val="9"/>
        <rFont val="Times New Roman"/>
        <family val="1"/>
      </rPr>
      <t>426822</t>
    </r>
    <r>
      <rPr>
        <sz val="9"/>
        <rFont val="Times New Roman"/>
        <family val="1"/>
      </rPr>
      <t xml:space="preserve">
пиће</t>
    </r>
  </si>
  <si>
    <t>Услуге штампања плаката, флајера,
афиша, каталога, публикација, 
монографија и другог материјала по
програму рада Установе и за 
манифестације у општини Бор</t>
  </si>
  <si>
    <t>Услуге рекламе на локалним 
медијима -радио и телевизија</t>
  </si>
  <si>
    <t>Угоститељске услуге за програме,
преноћишта за извођаче, вечере, 
коктели, освежење а за програме
Установе (Додатна средства: Светски
дан Рома - 100.000,00)</t>
  </si>
  <si>
    <t xml:space="preserve">Репрезентација и награде за програме Установе, манифестације, Фестивале, рецитаторе и остало по плану Установе  </t>
  </si>
  <si>
    <t>Уговори о привр.и повр. посл.</t>
  </si>
  <si>
    <t>Прог. у реал. Уст.који не подлежу Јавним набав.(Прог. у оквиру Фест., радион. изл., триб., балет. концерата и др. Ман.(Дод.сред.: Фолк.ствар. Рома – 80.000,00)</t>
  </si>
  <si>
    <t xml:space="preserve">Угов. о делу и аут. Хонор.– жири за „Сусрете села“, за рецит.,за Фест.вл. Песме, мат.
Језика, сним. Приграма и рад.и школе при Уст.(Дод.сред.:Дан мат.језика -80.000,00, Фолк.ств.Рома -50.000,00)
</t>
  </si>
  <si>
    <t>Сусрети села 2013
за села учеснике манифест.</t>
  </si>
  <si>
    <t>Приказивање филмова у оквиру Фестивала филмова</t>
  </si>
  <si>
    <t>Услуге штампања плаката, флајера, афиша, каталога, публикација, монографија  и другог  материјала</t>
  </si>
  <si>
    <t>01-буџет</t>
  </si>
  <si>
    <t>04-сопствени приходи</t>
  </si>
  <si>
    <r>
      <rPr>
        <b/>
        <sz val="10"/>
        <rFont val="Times New Roman"/>
        <family val="1"/>
      </rPr>
      <t>423419</t>
    </r>
    <r>
      <rPr>
        <sz val="10"/>
        <rFont val="Times New Roman"/>
        <family val="1"/>
      </rPr>
      <t>-остале
услуге штампања</t>
    </r>
  </si>
  <si>
    <r>
      <rPr>
        <b/>
        <sz val="10"/>
        <rFont val="Times New Roman"/>
        <family val="1"/>
      </rPr>
      <t>423441</t>
    </r>
    <r>
      <rPr>
        <sz val="10"/>
        <rFont val="Times New Roman"/>
        <family val="1"/>
      </rPr>
      <t>-
медијске услуге радија и телевизије</t>
    </r>
  </si>
  <si>
    <r>
      <rPr>
        <b/>
        <sz val="10"/>
        <rFont val="Times New Roman"/>
        <family val="1"/>
      </rPr>
      <t>423621</t>
    </r>
    <r>
      <rPr>
        <sz val="10"/>
        <rFont val="Times New Roman"/>
        <family val="1"/>
      </rPr>
      <t>-
Угост.услуге</t>
    </r>
  </si>
  <si>
    <r>
      <rPr>
        <b/>
        <sz val="10"/>
        <rFont val="Times New Roman"/>
        <family val="1"/>
      </rPr>
      <t>423599</t>
    </r>
    <r>
      <rPr>
        <sz val="10"/>
        <rFont val="Times New Roman"/>
        <family val="1"/>
      </rPr>
      <t>-Остале
стручне услуге</t>
    </r>
  </si>
  <si>
    <t>Поправке и одржавање рачунарске опреме- рециклажа кертриџа и остале поправке</t>
  </si>
  <si>
    <t>Попр. и одржавање опреме за култ. – озвучење и расвета и апарати у биоск.у и згради муз.школе на сцени и у сали и др.</t>
  </si>
  <si>
    <t>Oдржавање противпожарних апарата</t>
  </si>
  <si>
    <t>Административна Опрема</t>
  </si>
  <si>
    <r>
      <rPr>
        <b/>
        <sz val="10"/>
        <rFont val="Times New Roman"/>
        <family val="1"/>
      </rPr>
      <t>424221</t>
    </r>
    <r>
      <rPr>
        <sz val="10"/>
        <rFont val="Times New Roman"/>
        <family val="1"/>
      </rPr>
      <t>-
Специјализо-ване услуге културе</t>
    </r>
  </si>
  <si>
    <r>
      <rPr>
        <b/>
        <sz val="10"/>
        <rFont val="Times New Roman"/>
        <family val="1"/>
      </rPr>
      <t>424221</t>
    </r>
    <r>
      <rPr>
        <sz val="10"/>
        <rFont val="Times New Roman"/>
        <family val="1"/>
      </rPr>
      <t>-
Услуге културе</t>
    </r>
  </si>
  <si>
    <r>
      <rPr>
        <b/>
        <sz val="10"/>
        <rFont val="Times New Roman"/>
        <family val="1"/>
      </rPr>
      <t>423599</t>
    </r>
    <r>
      <rPr>
        <sz val="10"/>
        <rFont val="Times New Roman"/>
        <family val="1"/>
      </rPr>
      <t>-
Остале 
стручне
услуге</t>
    </r>
  </si>
  <si>
    <r>
      <rPr>
        <b/>
        <sz val="10"/>
        <rFont val="Times New Roman"/>
        <family val="1"/>
      </rPr>
      <t>423419</t>
    </r>
    <r>
      <rPr>
        <sz val="10"/>
        <rFont val="Times New Roman"/>
        <family val="1"/>
      </rPr>
      <t>-
Остале услуге
штампања</t>
    </r>
  </si>
  <si>
    <r>
      <rPr>
        <b/>
        <sz val="10"/>
        <rFont val="Times New Roman"/>
        <family val="1"/>
      </rPr>
      <t>425222</t>
    </r>
    <r>
      <rPr>
        <sz val="10"/>
        <rFont val="Times New Roman"/>
        <family val="1"/>
      </rPr>
      <t>-
Поправке и
одржавање
рачунара</t>
    </r>
  </si>
  <si>
    <r>
      <rPr>
        <b/>
        <sz val="10"/>
        <rFont val="Times New Roman"/>
        <family val="1"/>
      </rPr>
      <t>425262</t>
    </r>
    <r>
      <rPr>
        <sz val="10"/>
        <rFont val="Times New Roman"/>
        <family val="1"/>
      </rPr>
      <t>-
Поправке и 
одрж.опреме
за културу</t>
    </r>
  </si>
  <si>
    <r>
      <rPr>
        <b/>
        <sz val="10"/>
        <rFont val="Times New Roman"/>
        <family val="1"/>
      </rPr>
      <t>425281</t>
    </r>
    <r>
      <rPr>
        <sz val="10"/>
        <rFont val="Times New Roman"/>
        <family val="1"/>
      </rPr>
      <t>-Одрж.
опреме за 
пр.пожарну 
заштиту</t>
    </r>
  </si>
  <si>
    <r>
      <rPr>
        <b/>
        <sz val="10"/>
        <rFont val="Times New Roman"/>
        <family val="1"/>
      </rPr>
      <t>512211</t>
    </r>
    <r>
      <rPr>
        <sz val="10"/>
        <rFont val="Times New Roman"/>
        <family val="1"/>
      </rPr>
      <t>-
Адм. Опрема</t>
    </r>
  </si>
  <si>
    <r>
      <rPr>
        <b/>
        <sz val="10"/>
        <rFont val="Times New Roman"/>
        <family val="1"/>
      </rPr>
      <t>512631</t>
    </r>
    <r>
      <rPr>
        <sz val="10"/>
        <rFont val="Times New Roman"/>
        <family val="1"/>
      </rPr>
      <t xml:space="preserve">-
Опрема за 
културу
</t>
    </r>
  </si>
  <si>
    <t>јануар</t>
  </si>
  <si>
    <t>јануар-
децембар</t>
  </si>
  <si>
    <t>Члан.39
став 2.
Закона о 
јавним
набавкама</t>
  </si>
  <si>
    <t>Услуге извођења ватромета
за обележавање Дана рудара
06.08.2013.г.</t>
  </si>
  <si>
    <t xml:space="preserve">Редни
број </t>
  </si>
  <si>
    <t xml:space="preserve">Предмет набавке/
ОРН
</t>
  </si>
  <si>
    <t>Процењена
вредност
(укупно, по
годинама</t>
  </si>
  <si>
    <t>Износ</t>
  </si>
  <si>
    <t>Конто</t>
  </si>
  <si>
    <t>Врста
поступка</t>
  </si>
  <si>
    <t>Покретања
поступка</t>
  </si>
  <si>
    <t>Закључења
уговора</t>
  </si>
  <si>
    <t>Извршења
уговора</t>
  </si>
  <si>
    <t>Напомена</t>
  </si>
  <si>
    <t>УКУПНО</t>
  </si>
  <si>
    <t xml:space="preserve">Разлог и оправданост појединачне набавке; Начин утврђивања процењене вредности 
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</si>
  <si>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</si>
  <si>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</si>
  <si>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</si>
  <si>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</si>
  <si>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</si>
  <si>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</si>
  <si>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</si>
  <si>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</si>
  <si>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</si>
  <si>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</si>
  <si>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</si>
  <si>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</si>
  <si>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rPr>
        <b/>
        <sz val="10"/>
        <rFont val="Times New Roman"/>
        <family val="1"/>
      </rPr>
      <t>423711</t>
    </r>
    <r>
      <rPr>
        <sz val="10"/>
        <rFont val="Times New Roman"/>
        <family val="1"/>
      </rPr>
      <t xml:space="preserve">-
Репрезентација
</t>
    </r>
    <r>
      <rPr>
        <b/>
        <sz val="10"/>
        <rFont val="Times New Roman"/>
        <family val="1"/>
      </rPr>
      <t>423712</t>
    </r>
    <r>
      <rPr>
        <sz val="10"/>
        <rFont val="Times New Roman"/>
        <family val="1"/>
      </rPr>
      <t>-Поклони</t>
    </r>
  </si>
  <si>
    <t>Уговори о делу и уговори о ауторском делу</t>
  </si>
  <si>
    <t>Планирана средства у 
буџету/финан.
(без ПДВ-а)</t>
  </si>
  <si>
    <t xml:space="preserve">                      Оквирни датум</t>
  </si>
  <si>
    <t>Ради реализације програма Установе; На основу цена на тржишту</t>
  </si>
  <si>
    <t>Неопходан материјал за рад Установе; На основу цена на тржишту</t>
  </si>
  <si>
    <t>Неопходни материјал за службено возило за реализацију програма Установе; На основу цена на тржишту</t>
  </si>
  <si>
    <t>Литература за књиговодство, правне и опште послове, као и за рад организатора и реализатора програма Установе; На основу цена на тржишту</t>
  </si>
  <si>
    <t>Неопходни материјал за сцену на којој се реализују програми Установе; На основу цена на тржишту</t>
  </si>
  <si>
    <t>Неопходан материјал за редовно одржавање хигијене у просторијама Установе; На основу цена на тржишту</t>
  </si>
  <si>
    <t>Храна за манифестације и програме Установе, а за учеснике програма; На основу цена на тржишту</t>
  </si>
  <si>
    <t>Пиће за манифестације и програме Установе, а за учеснике програма; На основу цена на тржишту</t>
  </si>
  <si>
    <t>Ради реализације програмских садржаја Установе и маркетинг стратегије; а основу цена на тржишту</t>
  </si>
  <si>
    <t>За реализацију програмских активности Установе које су предвиђене програмом рада исте; а основу цена на тржишту</t>
  </si>
  <si>
    <t>За реализацију програмских активности Установе које су предвиђене програмом рада исте; На основу цена на тржишту</t>
  </si>
  <si>
    <t>Установа нема довољан број запослених, па је неопходно ангажовање лица за привремене и повремене послове; На основу цена на тржишту</t>
  </si>
  <si>
    <t>Награде за освојена прва три места за Фестивале и манифестације које организује Установа; На основу цена на тржишту</t>
  </si>
  <si>
    <t>Од интереса за грађане Бора; На основу цена на тржишту</t>
  </si>
  <si>
    <t>Традиционалне манифестације које су у плану рада установе и које организујр иста; На основу цена на тржишту</t>
  </si>
  <si>
    <t>Планом и програмом рада утврђени Фестивал за рад биоскопа; На основу цена на тржишту</t>
  </si>
  <si>
    <t>За реализацију програма Установе који су предвиђени програмом рада исте; На основу цена на тржишту</t>
  </si>
  <si>
    <t>Ради реализације програмских садржаја Установе и маркетинг стратегије; На основу цена на тржишту</t>
  </si>
  <si>
    <t>Ради несметаног рада Установе; На основу цена на тржишту</t>
  </si>
  <si>
    <t>Ради сигурности запослених и посетилаца Установе; На основу цена на тржишту</t>
  </si>
  <si>
    <t>Ради задовољења потреба запослених у Установи; На основу цена на тржишту</t>
  </si>
  <si>
    <t>ЈАВНЕ НАБАВКЕ</t>
  </si>
  <si>
    <r>
      <t xml:space="preserve">       Установа „Центар за културу општине Бор“, Моше Пијаде 1, Бор, тел/факс: 030/424-546, е-mail: </t>
    </r>
    <r>
      <rPr>
        <u val="single"/>
        <sz val="16"/>
        <color indexed="8"/>
        <rFont val="Times New Roman"/>
        <family val="1"/>
      </rPr>
      <t>centarzakulturu@open.telekom.rs</t>
    </r>
  </si>
  <si>
    <t xml:space="preserve">Израђене на основу  Одлуке о буџету општине Бор за 2013.г. од 24.12.2012.г. Број 400-209/2012-I (Сл.лист општине Бор"бр. 15/2012 и на основу Обавештења </t>
  </si>
  <si>
    <t>о одобреним апропријацијама од 03.01.2013.г. Број 400-I/2013-III-04 и на основу Решења о промени апропријације из средстава утврђених Одлуком о буџету</t>
  </si>
  <si>
    <t>општине Бор за 2013.г., број 4/13-ЗА од 28.02.2013.г., а на основу захтева за промену апропријације број 1 од 28.02.2013.г., на основу Решења о употреби текуће</t>
  </si>
  <si>
    <t>буџетске резерве број 401-569/2013-II од 31.07.2013.г. И на основу Обавештења о промени апропријације (2.ребаланс) од 01.10.2013.г. Број 400-406/2013-III-04</t>
  </si>
  <si>
    <t>ОРН: 60172000</t>
  </si>
  <si>
    <t>Јануар</t>
  </si>
  <si>
    <t xml:space="preserve">ЈНМВ
8
</t>
  </si>
  <si>
    <t>Планирана средства у 
буџету/фин.плану
(без ПДВ-а) 
(bez PDV-a)
(без ПДВ-а)</t>
  </si>
  <si>
    <t>01
буџет</t>
  </si>
  <si>
    <t xml:space="preserve">    Установа „Центар за културу општине Бор“, Моше Пијаде 1, Бор, тел/факс: 030/424-546</t>
  </si>
  <si>
    <t>октобар</t>
  </si>
  <si>
    <t>новембар</t>
  </si>
  <si>
    <r>
      <rPr>
        <b/>
        <sz val="12"/>
        <rFont val="Times New Roman"/>
        <family val="1"/>
      </rPr>
      <t>426822</t>
    </r>
    <r>
      <rPr>
        <sz val="12"/>
        <rFont val="Times New Roman"/>
        <family val="1"/>
      </rPr>
      <t xml:space="preserve">
пиће</t>
    </r>
  </si>
  <si>
    <r>
      <t xml:space="preserve">423221
</t>
    </r>
    <r>
      <rPr>
        <sz val="12"/>
        <rFont val="Times New Roman"/>
        <family val="1"/>
      </rPr>
      <t>Услуге
одржавања
рачунара</t>
    </r>
  </si>
  <si>
    <r>
      <rPr>
        <b/>
        <sz val="12"/>
        <rFont val="Times New Roman"/>
        <family val="1"/>
      </rPr>
      <t xml:space="preserve">423599
</t>
    </r>
    <r>
      <rPr>
        <sz val="12"/>
        <rFont val="Times New Roman"/>
        <family val="1"/>
      </rPr>
      <t>Остале
стручне услуге</t>
    </r>
  </si>
  <si>
    <t>За реализацију програма Установе који су предвиђени програмом рада исте; 
Процена вредности извршена је на основу цена на тржишту.</t>
  </si>
  <si>
    <t>Ради несметаног рада Установе; 
Процена вредности извршена је на основу цена услуга на тржишту.</t>
  </si>
  <si>
    <t>Ради сигурности запослених и посетилаца Установе;
 Процена вредности извршена је на основу цена услуга на тржишту.</t>
  </si>
  <si>
    <t>Ради задовољења потреба запослених у Установи;
 Процена вредности извршена је на основу цена услуга на тржишту.</t>
  </si>
  <si>
    <t xml:space="preserve">Разлог и оправд. поједин.наб.; 
Начин утврђ.проц. вредности 
</t>
  </si>
  <si>
    <t xml:space="preserve">       Установа „Центар за културу општине Бор“, Моше Пијаде 1, Бор, тел/факс: 030/424-546 </t>
  </si>
  <si>
    <t xml:space="preserve">Планирана
средства
са ПДВ
</t>
  </si>
  <si>
    <r>
      <rPr>
        <b/>
        <sz val="12"/>
        <rFont val="Times New Roman"/>
        <family val="1"/>
      </rPr>
      <t>424221</t>
    </r>
    <r>
      <rPr>
        <sz val="12"/>
        <rFont val="Times New Roman"/>
        <family val="1"/>
      </rPr>
      <t>-
Специјализоване услуге културе</t>
    </r>
  </si>
  <si>
    <r>
      <rPr>
        <b/>
        <sz val="12"/>
        <rFont val="Times New Roman"/>
        <family val="1"/>
      </rPr>
      <t>423911</t>
    </r>
    <r>
      <rPr>
        <sz val="12"/>
        <rFont val="Times New Roman"/>
        <family val="1"/>
      </rPr>
      <t xml:space="preserve">
Остале 
опште
услуге</t>
    </r>
  </si>
  <si>
    <r>
      <rPr>
        <b/>
        <sz val="12"/>
        <rFont val="Times New Roman"/>
        <family val="1"/>
      </rPr>
      <t>426911</t>
    </r>
    <r>
      <rPr>
        <sz val="12"/>
        <rFont val="Times New Roman"/>
        <family val="1"/>
      </rPr>
      <t xml:space="preserve">
мат.за посебне
намене</t>
    </r>
  </si>
  <si>
    <t>Неопходан материјал за редовно пословање Установе; 
Процена вредности извршена је на основу цена на тржишту.</t>
  </si>
  <si>
    <r>
      <rPr>
        <b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
буџет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</si>
  <si>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</t>
    </r>
  </si>
  <si>
    <t>Разлог и опр. набавке;  
 начин утврђ. Проц. вредн.</t>
  </si>
  <si>
    <t>Разлог и опр. набавке;  
Начин утврђ. проц. вредн.</t>
  </si>
  <si>
    <t>фебруар
децембар</t>
  </si>
  <si>
    <r>
      <rPr>
        <b/>
        <sz val="12"/>
        <rFont val="Times New Roman"/>
        <family val="1"/>
      </rPr>
      <t xml:space="preserve">01
</t>
    </r>
    <r>
      <rPr>
        <sz val="12"/>
        <rFont val="Times New Roman"/>
        <family val="1"/>
      </rPr>
      <t xml:space="preserve">буџет
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</si>
  <si>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-буџет
</t>
    </r>
  </si>
  <si>
    <t>Пиће за манифестације и програме у организацији Установе предвиђене планом и програмом рада.
Процена вредности извршена је на основу цена на тржишту.</t>
  </si>
  <si>
    <t>Ради реализације програмских садржаја Установе и маркетинг стратегије; 
Процена вредности извршена је на основу цена на тржишту путем званичних интернет страница и увидом у цене у штампаријама.</t>
  </si>
  <si>
    <r>
      <rPr>
        <b/>
        <sz val="12"/>
        <rFont val="Times New Roman"/>
        <family val="1"/>
      </rPr>
      <t>423621</t>
    </r>
    <r>
      <rPr>
        <sz val="12"/>
        <rFont val="Times New Roman"/>
        <family val="1"/>
      </rPr>
      <t>-
Угостите-љске
услуге</t>
    </r>
  </si>
  <si>
    <t>децембар</t>
  </si>
  <si>
    <r>
      <rPr>
        <b/>
        <sz val="12"/>
        <rFont val="Times New Roman"/>
        <family val="1"/>
      </rPr>
      <t>423712</t>
    </r>
    <r>
      <rPr>
        <sz val="12"/>
        <rFont val="Times New Roman"/>
        <family val="1"/>
      </rPr>
      <t>-Поклони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</si>
  <si>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
</t>
    </r>
  </si>
  <si>
    <t>Процењена
вредност
(укупно по годинама</t>
  </si>
  <si>
    <r>
      <rPr>
        <b/>
        <sz val="11"/>
        <rFont val="Times New Roman"/>
        <family val="1"/>
      </rPr>
      <t>426131</t>
    </r>
    <r>
      <rPr>
        <sz val="11"/>
        <rFont val="Times New Roman"/>
        <family val="1"/>
      </rPr>
      <t xml:space="preserve">
биодеко-
рација</t>
    </r>
  </si>
  <si>
    <r>
      <rPr>
        <b/>
        <sz val="11"/>
        <rFont val="Times New Roman"/>
        <family val="1"/>
      </rPr>
      <t>426111</t>
    </r>
    <r>
      <rPr>
        <sz val="11"/>
        <rFont val="Times New Roman"/>
        <family val="1"/>
      </rPr>
      <t xml:space="preserve">
канцелариј
ски
 материјал</t>
    </r>
  </si>
  <si>
    <t xml:space="preserve">Набавка се спроводи ради обављања редовних програмских активности установе и у случају потребе погребних трошкова. Процена количина је извршена на основу анализе потрошње из претходне године.
Процена вредности је утврђена на основу анализе цена из уговора из претходнe године, као и увидом у актуелне цене различитих понуђача преко интернета и малопродајних објеката..
</t>
  </si>
  <si>
    <r>
      <rPr>
        <b/>
        <sz val="11"/>
        <rFont val="Times New Roman"/>
        <family val="1"/>
      </rPr>
      <t>426311</t>
    </r>
    <r>
      <rPr>
        <sz val="11"/>
        <rFont val="Times New Roman"/>
        <family val="1"/>
      </rPr>
      <t xml:space="preserve">
Стручна
литерат.
За
потребе
запосл.</t>
    </r>
  </si>
  <si>
    <r>
      <rPr>
        <b/>
        <sz val="11"/>
        <rFont val="Times New Roman"/>
        <family val="1"/>
      </rPr>
      <t>426411</t>
    </r>
    <r>
      <rPr>
        <sz val="11"/>
        <rFont val="Times New Roman"/>
        <family val="1"/>
      </rPr>
      <t xml:space="preserve">
Гориво</t>
    </r>
  </si>
  <si>
    <t>Неопходан материјал за редовно одржавање хигијене у просторијама Установе; 
Процена вредности извршена је на основу цена на тржишту путем званичних интернет страница и у малопродајним објектима.</t>
  </si>
  <si>
    <r>
      <rPr>
        <b/>
        <sz val="12"/>
        <rFont val="Times New Roman"/>
        <family val="1"/>
      </rPr>
      <t xml:space="preserve">424911
</t>
    </r>
    <r>
      <rPr>
        <sz val="12"/>
        <rFont val="Times New Roman"/>
        <family val="1"/>
      </rPr>
      <t>Остале
стручне услуге</t>
    </r>
  </si>
  <si>
    <t>април</t>
  </si>
  <si>
    <t>мај</t>
  </si>
  <si>
    <r>
      <rPr>
        <b/>
        <sz val="12"/>
        <rFont val="Times New Roman"/>
        <family val="1"/>
      </rPr>
      <t>421626</t>
    </r>
    <r>
      <rPr>
        <sz val="12"/>
        <rFont val="Times New Roman"/>
        <family val="1"/>
      </rPr>
      <t xml:space="preserve">
Закуп 
опреме
за 
културу</t>
    </r>
  </si>
  <si>
    <t>СТАЛНИ ТРОШКОВИ
ЗАКУП ОПРЕМЕ</t>
  </si>
  <si>
    <t>Врста
посту-
пка</t>
  </si>
  <si>
    <r>
      <rPr>
        <b/>
        <sz val="11"/>
        <rFont val="Times New Roman"/>
        <family val="1"/>
      </rPr>
      <t>421513</t>
    </r>
    <r>
      <rPr>
        <sz val="12"/>
        <rFont val="Times New Roman"/>
        <family val="1"/>
      </rPr>
      <t xml:space="preserve">
Осиг.
Имовине</t>
    </r>
  </si>
  <si>
    <t>јун</t>
  </si>
  <si>
    <t>јул</t>
  </si>
  <si>
    <t>август</t>
  </si>
  <si>
    <r>
      <t xml:space="preserve">421512
</t>
    </r>
    <r>
      <rPr>
        <sz val="12"/>
        <rFont val="Times New Roman"/>
        <family val="1"/>
      </rPr>
      <t>Осигур.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Возила</t>
    </r>
  </si>
  <si>
    <r>
      <rPr>
        <b/>
        <sz val="12"/>
        <rFont val="Times New Roman"/>
        <family val="1"/>
      </rPr>
      <t>425222</t>
    </r>
    <r>
      <rPr>
        <sz val="12"/>
        <rFont val="Times New Roman"/>
        <family val="1"/>
      </rPr>
      <t>-
Попр.
Одрж.
рачунара</t>
    </r>
  </si>
  <si>
    <r>
      <rPr>
        <b/>
        <sz val="12"/>
        <rFont val="Times New Roman"/>
        <family val="1"/>
      </rPr>
      <t>425281</t>
    </r>
    <r>
      <rPr>
        <sz val="12"/>
        <rFont val="Times New Roman"/>
        <family val="1"/>
      </rPr>
      <t>-Одрж.
опреме за 
пр.пож. 
заштиту</t>
    </r>
  </si>
  <si>
    <r>
      <rPr>
        <b/>
        <sz val="12"/>
        <rFont val="Times New Roman"/>
        <family val="1"/>
      </rPr>
      <t>425262</t>
    </r>
    <r>
      <rPr>
        <sz val="12"/>
        <rFont val="Times New Roman"/>
        <family val="1"/>
      </rPr>
      <t>-
Попр. и 
одрж.
опр.за културу</t>
    </r>
  </si>
  <si>
    <r>
      <rPr>
        <b/>
        <sz val="12"/>
        <rFont val="Times New Roman"/>
        <family val="1"/>
      </rPr>
      <t>425219</t>
    </r>
    <r>
      <rPr>
        <sz val="12"/>
        <rFont val="Times New Roman"/>
        <family val="1"/>
      </rPr>
      <t xml:space="preserve">
Ост.Поп.
И одрж.
Аутом.</t>
    </r>
  </si>
  <si>
    <t>Набавка је неопходна ради обавезног годишњег сервиса службеног возила који је у гарантном року.
Процена вредности извршена је на основу цена услуга на тржишту.</t>
  </si>
  <si>
    <r>
      <rPr>
        <b/>
        <sz val="12"/>
        <rFont val="Times New Roman"/>
        <family val="1"/>
      </rPr>
      <t>425113</t>
    </r>
    <r>
      <rPr>
        <sz val="12"/>
        <rFont val="Times New Roman"/>
        <family val="1"/>
      </rPr>
      <t xml:space="preserve">
Moлер-ски
радови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</si>
  <si>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</t>
    </r>
  </si>
  <si>
    <r>
      <rPr>
        <b/>
        <sz val="12"/>
        <rFont val="Times New Roman"/>
        <family val="1"/>
      </rPr>
      <t>512221</t>
    </r>
    <r>
      <rPr>
        <sz val="12"/>
        <rFont val="Times New Roman"/>
        <family val="1"/>
      </rPr>
      <t>-
Адм. Опрема</t>
    </r>
  </si>
  <si>
    <t xml:space="preserve"> НАБАВКЕ НА КОЈЕ СЕ ЗАКОН НЕ ПРИМЕЊУЈЕ</t>
  </si>
  <si>
    <t xml:space="preserve">Ред.
број </t>
  </si>
  <si>
    <r>
      <rPr>
        <b/>
        <sz val="11"/>
        <rFont val="Times New Roman"/>
        <family val="1"/>
      </rPr>
      <t>421511</t>
    </r>
    <r>
      <rPr>
        <sz val="12"/>
        <rFont val="Times New Roman"/>
        <family val="1"/>
      </rPr>
      <t xml:space="preserve">
Осиг.
Објекта</t>
    </r>
  </si>
  <si>
    <t>септембар</t>
  </si>
  <si>
    <t>Набавка је неопходна ради континуираног осигурања објекта Установе (зграда биоскопа "Звезда" Бор).
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</si>
  <si>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>фебруар</t>
  </si>
  <si>
    <t>септембар
децембар</t>
  </si>
  <si>
    <r>
      <rPr>
        <b/>
        <sz val="12"/>
        <rFont val="Times New Roman"/>
        <family val="1"/>
      </rPr>
      <t>421523</t>
    </r>
    <r>
      <rPr>
        <sz val="12"/>
        <rFont val="Times New Roman"/>
        <family val="1"/>
      </rPr>
      <t xml:space="preserve">
Осигур.
Према
трећим
лицима
</t>
    </r>
  </si>
  <si>
    <t>Набавка је неопходна ради редовног осигурања приликом регистрације.
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</si>
  <si>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>Набавка је неопходна ради осигурања возила услед крађе, уништења, несрећног случаја.
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</si>
  <si>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 xml:space="preserve">Набавка се спроводи ради обављања редовних активности прописаних законом и предвиђених систематизацијом радних места Установе. Процена количина је извршена на основу анализе потрошње претходне три године.
Процена вредности је утврђена на основу процене потребне количине материјала и анализе цена из уговора из претходнe године, као и увидом у актуелне цене различитих понуђача преко интернета и малопродајних објеката.
</t>
  </si>
  <si>
    <t xml:space="preserve">фебруар
</t>
  </si>
  <si>
    <t xml:space="preserve">Фебруар
</t>
  </si>
  <si>
    <r>
      <rPr>
        <b/>
        <sz val="11"/>
        <rFont val="Times New Roman"/>
        <family val="1"/>
      </rPr>
      <t>426413</t>
    </r>
    <r>
      <rPr>
        <sz val="11"/>
        <rFont val="Times New Roman"/>
        <family val="1"/>
      </rPr>
      <t xml:space="preserve">
Мазива</t>
    </r>
  </si>
  <si>
    <r>
      <rPr>
        <b/>
        <sz val="11"/>
        <rFont val="Times New Roman"/>
        <family val="1"/>
      </rPr>
      <t>426491</t>
    </r>
    <r>
      <rPr>
        <sz val="11"/>
        <rFont val="Times New Roman"/>
        <family val="1"/>
      </rPr>
      <t xml:space="preserve">
Остали
мат.за
служб.
Возило</t>
    </r>
  </si>
  <si>
    <r>
      <rPr>
        <b/>
        <sz val="12"/>
        <rFont val="Times New Roman"/>
        <family val="1"/>
      </rPr>
      <t>426621</t>
    </r>
    <r>
      <rPr>
        <sz val="12"/>
        <rFont val="Times New Roman"/>
        <family val="1"/>
      </rPr>
      <t xml:space="preserve">
матер. за културу</t>
    </r>
  </si>
  <si>
    <r>
      <rPr>
        <b/>
        <sz val="12"/>
        <rFont val="Times New Roman"/>
        <family val="1"/>
      </rPr>
      <t>426811</t>
    </r>
    <r>
      <rPr>
        <sz val="12"/>
        <rFont val="Times New Roman"/>
        <family val="1"/>
      </rPr>
      <t xml:space="preserve">
матер. за чишћење
</t>
    </r>
  </si>
  <si>
    <t>Неопходан алат и инвентар за редовно пословање Установе; 
Процена вредности извршена је на основу цена на тржишту.</t>
  </si>
  <si>
    <r>
      <rPr>
        <b/>
        <sz val="12"/>
        <rFont val="Times New Roman"/>
        <family val="1"/>
      </rPr>
      <t>426913</t>
    </r>
    <r>
      <rPr>
        <sz val="12"/>
        <rFont val="Times New Roman"/>
        <family val="1"/>
      </rPr>
      <t xml:space="preserve">
Алат и
инвентар</t>
    </r>
  </si>
  <si>
    <r>
      <t xml:space="preserve">423291
</t>
    </r>
    <r>
      <rPr>
        <sz val="12"/>
        <rFont val="Times New Roman"/>
        <family val="1"/>
      </rPr>
      <t>Услуге
одрж.
сајта</t>
    </r>
  </si>
  <si>
    <r>
      <t xml:space="preserve">423321
</t>
    </r>
    <r>
      <rPr>
        <sz val="12"/>
        <rFont val="Times New Roman"/>
        <family val="1"/>
      </rPr>
      <t>Услуге
образ.и усавр.
Запосл.</t>
    </r>
  </si>
  <si>
    <r>
      <rPr>
        <b/>
        <sz val="12"/>
        <rFont val="Times New Roman"/>
        <family val="1"/>
      </rPr>
      <t xml:space="preserve">423419
</t>
    </r>
    <r>
      <rPr>
        <sz val="12"/>
        <rFont val="Times New Roman"/>
        <family val="1"/>
      </rPr>
      <t>остале
услуге штамп.</t>
    </r>
  </si>
  <si>
    <t>Фебруар
децембар</t>
  </si>
  <si>
    <t xml:space="preserve">март
</t>
  </si>
  <si>
    <t xml:space="preserve">март
децембар </t>
  </si>
  <si>
    <t xml:space="preserve">Контрола и надзор радова у згради биоскопа "Звезда"
Процењена вредност утврђена је на основу цена на тржишту за наведене услуге. </t>
  </si>
  <si>
    <t>Неопходни материјал за службено возило за функционисање Установе;
Процена вредности извршена је на основу цена на тржишту.</t>
  </si>
  <si>
    <r>
      <rPr>
        <b/>
        <sz val="12"/>
        <rFont val="Times New Roman"/>
        <family val="1"/>
      </rPr>
      <t>426821</t>
    </r>
    <r>
      <rPr>
        <sz val="12"/>
        <rFont val="Times New Roman"/>
        <family val="1"/>
      </rPr>
      <t xml:space="preserve">
храна</t>
    </r>
  </si>
  <si>
    <r>
      <rPr>
        <b/>
        <sz val="12"/>
        <rFont val="Times New Roman"/>
        <family val="1"/>
      </rPr>
      <t xml:space="preserve">01
</t>
    </r>
    <r>
      <rPr>
        <sz val="12"/>
        <rFont val="Times New Roman"/>
        <family val="1"/>
      </rPr>
      <t xml:space="preserve">буџет
</t>
    </r>
  </si>
  <si>
    <r>
      <t xml:space="preserve">423911
</t>
    </r>
    <r>
      <rPr>
        <sz val="12"/>
        <rFont val="Times New Roman"/>
        <family val="1"/>
      </rPr>
      <t>Остале 
опште
услуге</t>
    </r>
    <r>
      <rPr>
        <b/>
        <sz val="12"/>
        <rFont val="Times New Roman"/>
        <family val="1"/>
      </rPr>
      <t xml:space="preserve">
</t>
    </r>
  </si>
  <si>
    <r>
      <t xml:space="preserve">424221 </t>
    </r>
    <r>
      <rPr>
        <sz val="12"/>
        <rFont val="Times New Roman"/>
        <family val="1"/>
      </rPr>
      <t>Специјализ. услуге</t>
    </r>
  </si>
  <si>
    <r>
      <t xml:space="preserve">424221 </t>
    </r>
    <r>
      <rPr>
        <sz val="12"/>
        <rFont val="Times New Roman"/>
        <family val="1"/>
      </rPr>
      <t>Специјал. услуге</t>
    </r>
  </si>
  <si>
    <t xml:space="preserve">СТАЛНИ ТРОШКОВИ
</t>
  </si>
  <si>
    <t>ДОБРА -
МАТЕРИЈАЛ</t>
  </si>
  <si>
    <t xml:space="preserve">Набавка је неопходна ради континуираног осигурања запослених од несреће на раду.
Процена вредности је утврђена на основу претходне вредности уговора као као и увида у тржишне цене осигуравајућих кућа, без урачунатог пореза на премије сходно члану 6.Закона о порезу на премије неживотног осигурања (Службени гласник РС бр. 135/04) </t>
  </si>
  <si>
    <t xml:space="preserve">Набавка је неопходна ради континуираног осигурања запослених од последица тежих болести и хируршких интервенција запослених  у Установи.
Процена вредности је утврђена на основу претходне вредности уговора као као и увида у тржишне цене осигуравајућих кућа, без урачунатог пореза на премије сходно члану 6.Закона о порезу на премије неживотног осигурања (Службени гласник РС бр. 135/04) </t>
  </si>
  <si>
    <t xml:space="preserve">Набавка је неопходна ради осигурања посетилаца програма које организује Установа.
Процена вредности је утврђена на основу увида у тржишне цене осигуравајућих кућа без урачунатог пореза на премије сходно члану 6.Закона о порезу на премије неживотног осигурања (Службени гласник РС бр. 135/04) </t>
  </si>
  <si>
    <r>
      <t xml:space="preserve">Каско осигурање службеног возила 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</si>
  <si>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t xml:space="preserve">Набавка се спроводи ради обављања редовних активности прописаних законом и предвиђених систематизацијом радних места Установе. Процена количина је извршена на основу анализе потрошње претходних година.
Процена вредности је утврђена на основу анализе цена из уговора из претходнe године, као и увидом у актуелне цене различитих понуђача.
</t>
  </si>
  <si>
    <t>Неопходни материјал за службено возило за реализацију програма Установе;
 Процена вредности извршена је на основу анализе цена на тржишту.</t>
  </si>
  <si>
    <t>Неопходни материјал за реализацију едукативне делатности Установе и несметаног рада КУД"Бор"; 
Процена вредности извршена је на основу анализе цена на тржишту.</t>
  </si>
  <si>
    <t>Ради унапређења рада Установе у свим сегментима неопходно је усавршавање запослених, присуство семинарима, конференцијама, Фестивалима, такмичењеима, позоришним представама, концертима и др.у организацији Министарстава, Савеза аматера Србије и других организација.
Процена вредности извршена је на основу контаката са организаторима семинара и такмичења из разних области.</t>
  </si>
  <si>
    <r>
      <t xml:space="preserve">Репрезентација: Календари, хемијске оловке и упаљачи за наредну годину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</si>
  <si>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t>Набавка је неопходна ради маркетинг стратегије Установе.
Процена вредности извршена је на основу анализе цена на тржишту као и анализе ове врсте трошкова у претходним годинама.</t>
  </si>
  <si>
    <t xml:space="preserve">Неопходне услуге за функционисање Установе и реализацију програмских садржаја и административних послова.
 Процена вредности извршена је на основу цена услуга на тржишту.
</t>
  </si>
  <si>
    <r>
      <t xml:space="preserve">01
</t>
    </r>
    <r>
      <rPr>
        <sz val="12"/>
        <rFont val="Times New Roman"/>
        <family val="1"/>
      </rPr>
      <t>буџет</t>
    </r>
  </si>
  <si>
    <r>
      <rPr>
        <b/>
        <sz val="12"/>
        <rFont val="Times New Roman"/>
        <family val="1"/>
      </rPr>
      <t>ЈНМВ</t>
    </r>
    <r>
      <rPr>
        <sz val="12"/>
        <rFont val="Times New Roman"/>
        <family val="1"/>
      </rPr>
      <t xml:space="preserve">
8
</t>
    </r>
  </si>
  <si>
    <t>www.centarzakulturu.org.rs ; e-mail: centarzakulturu@open.telekom.rs</t>
  </si>
  <si>
    <t>Ради нормалног функционисања сајта www. centarzakulturubor.org.rs као и сходно члану 8.став3. Закона о буџетском систему("Сл.гласник РС"54/2009, 73/2010, 101/2010, 101/2011, 93/2012, 62/2013, 63/2013, 108/2013) и члана 57.став1 Закона о јавним набавкама ("Сл.гласник РС" бр. 124/2012), као и за редовно рекламирање и обавештавање о програма и активностима Установе.
Процењена вредност је утврђена на основу анализе Уговора из претходних година и на основу понуде  агенције која је и израдила сајт Установе и која га технички одржава и која има ексклузивно право.</t>
  </si>
  <si>
    <r>
      <t xml:space="preserve">Осигурање возила и приколице приликом 
регистрације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</si>
  <si>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t xml:space="preserve">Услуге одржавања рачунара и програма за књиговодство и ажурирање у складу са Законским обавезама.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50312000</t>
    </r>
  </si>
  <si>
    <t>Члан.39
став 6.
Закона о 
јавним
набавкама</t>
  </si>
  <si>
    <r>
      <rPr>
        <b/>
        <sz val="12"/>
        <rFont val="Times New Roman"/>
        <family val="1"/>
      </rPr>
      <t>423711</t>
    </r>
    <r>
      <rPr>
        <sz val="12"/>
        <rFont val="Times New Roman"/>
        <family val="1"/>
      </rPr>
      <t xml:space="preserve">
Репрезентација</t>
    </r>
  </si>
  <si>
    <t>Награде за  манифестације које организује Установа.
Процена вредности извршена је на основу анализе цена на тржишту и на основу анализе ове врсте трошкова из претходних година.</t>
  </si>
  <si>
    <r>
      <t xml:space="preserve">Поправке и одржавање 
објекта - Зграде 
биоскопа "Звезда" - 
Радови на крову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</si>
  <si>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rPr>
        <b/>
        <sz val="12"/>
        <rFont val="Times New Roman"/>
        <family val="1"/>
      </rPr>
      <t>42511</t>
    </r>
    <r>
      <rPr>
        <sz val="12"/>
        <rFont val="Times New Roman"/>
        <family val="1"/>
      </rPr>
      <t>4
Радови на крову</t>
    </r>
  </si>
  <si>
    <r>
      <rPr>
        <b/>
        <sz val="12"/>
        <rFont val="Times New Roman"/>
        <family val="1"/>
      </rPr>
      <t>512211</t>
    </r>
    <r>
      <rPr>
        <sz val="12"/>
        <rFont val="Times New Roman"/>
        <family val="1"/>
      </rPr>
      <t xml:space="preserve">
Намештај</t>
    </r>
  </si>
  <si>
    <t>Установа "Центар за културу општине Бор"
 директор
Даниел Чорболоковић</t>
  </si>
  <si>
    <r>
      <t xml:space="preserve">Услуге обуке запослених за ППЗ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51112100</t>
    </r>
  </si>
  <si>
    <t>Установа "Центар за културу општине Бор"
 директор
___________________
Даниел Чорболоковић</t>
  </si>
  <si>
    <r>
      <t xml:space="preserve"> 
ПЛАН ЈАВНИХ НАБАВКИ ЗА 2017. годину
</t>
    </r>
    <r>
      <rPr>
        <b/>
        <sz val="12"/>
        <rFont val="Times New Roman"/>
        <family val="1"/>
      </rPr>
      <t>Израђене на основу Финансијског плана Установе број 1-IV/2017 од 10.01.2017.г. који је усклађен са Одлуком о буџету општине Бор за 2017.год. број 400-225/2016-I (Сл.лист општине Бор"бр.22/2016)  и Решењем о расподели средстава за 2017.годину  број 400-7/2017-III-01 од 09.01.2017.год.  и на основу члана 51. Закона о јавним набавкама("Сл.гласник РС" бр. 124/2012, 14/2015 и 68/2015) и на основу Правилника о форми и садржини плана набавки и извештаја о извршењу плана набавки број ("Сл.гласник РС" бр. 83/2015)</t>
    </r>
    <r>
      <rPr>
        <b/>
        <sz val="14"/>
        <rFont val="Times New Roman"/>
        <family val="1"/>
      </rPr>
      <t xml:space="preserve">
 </t>
    </r>
  </si>
  <si>
    <t>За несметани рад Установе и реализацију програмских садржаја на отвореном обзиром да Установа не поседује бину и опрему за ову врсту програма.
Процењена вредност утврђена је на основу анализе цена на тржишту.</t>
  </si>
  <si>
    <r>
      <t xml:space="preserve">Услуге превоза у друмском саобраћају, набавка обликована по партијама и то за </t>
    </r>
    <r>
      <rPr>
        <i/>
        <sz val="12"/>
        <rFont val="Times New Roman"/>
        <family val="1"/>
      </rPr>
      <t>програмску класификацију 1201-0001 - Функционисање установе.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>1.</t>
    </r>
    <r>
      <rPr>
        <sz val="12"/>
        <rFont val="Times New Roman"/>
        <family val="1"/>
      </rPr>
      <t xml:space="preserve">Превоз учесника на манифестације у организацији Установе и на којима учествује Установа, а за текуће пословање Установе: 160.000,00 са ПДВ; </t>
    </r>
    <r>
      <rPr>
        <i/>
        <sz val="12"/>
        <rFont val="Times New Roman"/>
        <family val="1"/>
      </rPr>
      <t xml:space="preserve">за програмску класификацију 1201-0002-јачање културне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 xml:space="preserve"> Аутобуски превоз за КУД Бор у иностранство: 500.000,00 са ПДВ
</t>
    </r>
    <r>
      <rPr>
        <b/>
        <sz val="12"/>
        <rFont val="Times New Roman"/>
        <family val="1"/>
      </rPr>
      <t>3.</t>
    </r>
    <r>
      <rPr>
        <sz val="12"/>
        <rFont val="Times New Roman"/>
        <family val="1"/>
      </rPr>
      <t xml:space="preserve"> Превоз КУД "Бор"  на манифестације, такмичења и Фестивала</t>
    </r>
  </si>
  <si>
    <t>Учешће КУД "Бор" на Фестивалима у иностранству и земљи, традиционална манифестација "Сусрети села, учешћа КУД села борске општине на Фестивалима и саборима у земљи, манифестације и Фестивали на којима учествује Установа предвиђено  Планом и програмом Установе "Центар за културу општине Бор", број 164-I/2016 od 20.07.2016.године, и на основу Закона о култури  члан 6, тачка 2,6,10,16 и 18 и члана 8 ("Сл.гласник РС"број 72/2009)  одобрене Одлуком о буџету општине Бор за 2017. годину број 400-225/2016-I ("Сл.лист општине Бор" бр. 22/2016).
Процењена  вредност је утврђена на основу кретања цена горива по пређеном километру на тржишту и на основу анализе ове врсте трошкова из претходних година.</t>
  </si>
  <si>
    <t>Набавка се спроводи ради реализације гостујућих програмских садржаја утврђених  Планом и програмом рада Установе број 164-I/2016 od 20.07.2016.године, а у складу са чланом 8.тачка 6 и тачка 11. Закона о култури ("Сл.гласник РС" 72/2009)  одобрени Одлуком о буџету општине Бор за 2016. годину број 400-225/2016-I ("Сл.лист општине Бор" бр. 22/2016) од .
Процењена вредност је утврђена на основу кретања цена на тржишту и увидом у цене коштања позоришних 
представа путем званичних интернет страница позоришних кућа и агенција из Србије као и анализом ове врсте трошкова из претходних година.</t>
  </si>
  <si>
    <t>Набавка се спроводи ради реализације гостујућих програмских садржаја утврђених Планом и програмом рада Установе број 164-I/2016 od 20.07.2016.године, а у складу са чланом 8.тачка 6 и тачка 11. Закона о култури ("Сл.гласник РС" 72/2009)  одобрени Одлуком о буџету општине Бор за 2016. годину број 400-225/2016-I ("Сл.лист општине Бор" бр. 22/2016) 
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Србије.</t>
  </si>
  <si>
    <r>
      <rPr>
        <b/>
        <sz val="12"/>
        <rFont val="Times New Roman"/>
        <family val="1"/>
      </rPr>
      <t xml:space="preserve">
Партија 03. </t>
    </r>
    <r>
      <rPr>
        <sz val="12"/>
        <rFont val="Times New Roman"/>
        <family val="1"/>
      </rPr>
      <t xml:space="preserve">Фестивал Влашке изворне песме (сендвичи за учеснике): 40.000,00 са ПДВ
</t>
    </r>
    <r>
      <rPr>
        <b/>
        <sz val="12"/>
        <rFont val="Times New Roman"/>
        <family val="1"/>
      </rPr>
      <t xml:space="preserve">Партија 04. </t>
    </r>
    <r>
      <rPr>
        <sz val="12"/>
        <rFont val="Times New Roman"/>
        <family val="1"/>
      </rPr>
      <t>Дан матерњег језика (слане и слатке грицкалице и др): 20.000,00 са ПДВ</t>
    </r>
    <r>
      <rPr>
        <b/>
        <sz val="12"/>
        <rFont val="Times New Roman"/>
        <family val="1"/>
      </rPr>
      <t xml:space="preserve">
Партија 05.</t>
    </r>
    <r>
      <rPr>
        <sz val="12"/>
        <rFont val="Times New Roman"/>
        <family val="1"/>
      </rPr>
      <t xml:space="preserve"> Гостујуће позоришне представе и концерти: слане и слатке грицкалице и др: 30.000,00 са ПДВ
Сендвичи: 85.000,00 са ПДВ
</t>
    </r>
    <r>
      <rPr>
        <b/>
        <sz val="12"/>
        <rFont val="Times New Roman"/>
        <family val="1"/>
      </rPr>
      <t>Партија 06.</t>
    </r>
    <r>
      <rPr>
        <sz val="12"/>
        <rFont val="Times New Roman"/>
        <family val="1"/>
      </rPr>
      <t xml:space="preserve"> Активности КУД"Бор": сендвичи: 30.000,00 са ПДВ и грицкалице 15.000,00 са ПДВ
</t>
    </r>
  </si>
  <si>
    <r>
      <rPr>
        <b/>
        <sz val="12"/>
        <rFont val="Times New Roman"/>
        <family val="1"/>
      </rPr>
      <t>Партија 07</t>
    </r>
    <r>
      <rPr>
        <sz val="12"/>
        <rFont val="Times New Roman"/>
        <family val="1"/>
      </rPr>
      <t xml:space="preserve">.1. мај- сендвичи за учеснике: 27.400,00 са ПДВ
</t>
    </r>
    <r>
      <rPr>
        <b/>
        <sz val="12"/>
        <rFont val="Times New Roman"/>
        <family val="1"/>
      </rPr>
      <t>Партија 8</t>
    </r>
    <r>
      <rPr>
        <sz val="12"/>
        <rFont val="Times New Roman"/>
        <family val="1"/>
      </rPr>
      <t>. Храна за полазнике радионица (драмски судио, хор, гитара и етно певање): 20.000,00 са ПДВ за сендвиче и 30.000,00 са ПДВ за грицкалице</t>
    </r>
  </si>
  <si>
    <t>Храна за манифестације, програме и пројекте  у организацији Установе предвиђене Планом и програмом рада број 164-I/2016 од 20.07.2016.године  и  Одлуком о буџету општине Бор за 2017. годину број 400-225/2016-I ("Сл.лист општине Бор" бр. 22/2016).
Процена вредности извршена је на основу анализе цена на тржишту.</t>
  </si>
  <si>
    <r>
      <t xml:space="preserve">Концерти  поп, рок, џез, блуз,world music, етно, народне, староградске, трубачи и остале  врсте музике ради задовољења културних потреба грађана: 1.320.000,00 са ПДВ, ангажовање оркестра за Фестивал влашке песме : 150.000,00 са ПДВ и 150.000,00 за 1.мај са ПДВ, Борско културно лето: концерти 290.000,00 са ПДВ 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сваралаштва</t>
    </r>
    <r>
      <rPr>
        <sz val="12"/>
        <rFont val="Times New Roman"/>
        <family val="1"/>
      </rPr>
      <t xml:space="preserve">
ОРН: 92312100</t>
    </r>
  </si>
  <si>
    <t xml:space="preserve"> ПЛАН  НАБАВКИ НА КОЈЕ СЕ ЗАКОН НЕ ПРИМЕЊУЈЕ ЗА 2017. годину
Израђене на основу Финансијског плана Установе број 01-III/2017 од 10.01.2017.г. који је усклађен са Одлуком о буџету општине Бор за 2017.год. број 400-225/2016-I (Сл.лист општине Бор"бр.22/2016)  и Решењем о расподели средстава за 2017.годину  број 400-7/2017-III-01 од 09.01.2017.год. т,  на основу члана 51. Закона о јавним набавкама("Сл.гласник РС" бр. 124/2012, 14/2015 и 68/2015) и на основу Правилника о форми и садржини плана набавки и извештаја о извршењу плана набавки број ("Сл.гласник РС" бр. 83/2015)
 </t>
  </si>
  <si>
    <r>
      <t xml:space="preserve">Осигурање грађевинског објекта - зграде биоскопа "Звезда" Бор
преузете обавезе -31.605.75 са порезом на премију обавеза новог осигурања од септембра 2017.г. - 39.394,25 са порезом на премију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</si>
  <si>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t xml:space="preserve">Осигурање опреме Установе
преузете обавезе - 121.739,85 са порезом на премију 
обавеза новог осигурања од септембра 2017.г. - 68.260,15 са порезом на премију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</si>
  <si>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sz val="9"/>
        <rFont val="Times New Roman"/>
        <family val="1"/>
      </rPr>
      <t>пр.об.121.739,85
н.об.68.260,15</t>
    </r>
    <r>
      <rPr>
        <sz val="12"/>
        <rFont val="Times New Roman"/>
        <family val="1"/>
      </rPr>
      <t xml:space="preserve">
___________
</t>
    </r>
    <r>
      <rPr>
        <b/>
        <sz val="12"/>
        <rFont val="Times New Roman"/>
        <family val="1"/>
      </rPr>
      <t>190</t>
    </r>
    <r>
      <rPr>
        <b/>
        <sz val="12"/>
        <rFont val="Times New Roman"/>
        <family val="1"/>
      </rPr>
      <t>.000</t>
    </r>
  </si>
  <si>
    <t>Набавка је неопходна ради континуираног осигурања опреме Установе као и набавке нове опреме током 2017.године.
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</si>
  <si>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r>
      <rPr>
        <b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
буџет</t>
    </r>
  </si>
  <si>
    <r>
      <rPr>
        <sz val="12"/>
        <rFont val="Times New Roman"/>
        <family val="1"/>
      </rPr>
      <t xml:space="preserve">Осигурање запослених у случају несреће на раду
преузете обавезе - 8.259.12
обавеза новог осигурања од септембра 2017 - 19.740,88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color indexed="10"/>
        <rFont val="Times New Roman"/>
        <family val="1"/>
      </rPr>
      <t xml:space="preserve">
</t>
    </r>
  </si>
  <si>
    <r>
      <rPr>
        <sz val="9"/>
        <rFont val="Times New Roman"/>
        <family val="1"/>
      </rPr>
      <t>пр.об.8.259,12
н.об.19.740,88</t>
    </r>
    <r>
      <rPr>
        <sz val="12"/>
        <rFont val="Times New Roman"/>
        <family val="1"/>
      </rPr>
      <t xml:space="preserve">
___________
</t>
    </r>
    <r>
      <rPr>
        <b/>
        <sz val="12"/>
        <rFont val="Times New Roman"/>
        <family val="1"/>
      </rPr>
      <t>28.000</t>
    </r>
  </si>
  <si>
    <r>
      <rPr>
        <b/>
        <sz val="12"/>
        <rFont val="Times New Roman"/>
        <family val="1"/>
      </rPr>
      <t>421521</t>
    </r>
    <r>
      <rPr>
        <sz val="12"/>
        <rFont val="Times New Roman"/>
        <family val="1"/>
      </rPr>
      <t xml:space="preserve">
осиг.
Запосл.</t>
    </r>
  </si>
  <si>
    <r>
      <rPr>
        <sz val="12"/>
        <rFont val="Times New Roman"/>
        <family val="1"/>
      </rPr>
      <t xml:space="preserve">Здравствено осигурање запослених 
преузете обавезе - 8.259,12
обавеза новог осигурања од септембра 2017 - 19.740,88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</t>
    </r>
  </si>
  <si>
    <r>
      <rPr>
        <sz val="9"/>
        <rFont val="Times New Roman"/>
        <family val="1"/>
      </rPr>
      <t xml:space="preserve">пр.об.8.259,12
н.об.19.740,88
___________
</t>
    </r>
    <r>
      <rPr>
        <b/>
        <sz val="9"/>
        <rFont val="Times New Roman"/>
        <family val="1"/>
      </rPr>
      <t>28.000</t>
    </r>
  </si>
  <si>
    <r>
      <rPr>
        <b/>
        <sz val="12"/>
        <rFont val="Times New Roman"/>
        <family val="1"/>
      </rPr>
      <t>421522</t>
    </r>
    <r>
      <rPr>
        <sz val="12"/>
        <rFont val="Times New Roman"/>
        <family val="1"/>
      </rPr>
      <t xml:space="preserve">
осиг.
Запосл.</t>
    </r>
  </si>
  <si>
    <r>
      <rPr>
        <sz val="11"/>
        <rFont val="Times New Roman"/>
        <family val="1"/>
      </rPr>
      <t>фебруар</t>
    </r>
    <r>
      <rPr>
        <sz val="11"/>
        <color indexed="53"/>
        <rFont val="Times New Roman"/>
        <family val="1"/>
      </rPr>
      <t xml:space="preserve">
</t>
    </r>
  </si>
  <si>
    <r>
      <t xml:space="preserve">Материјал  за културу:
</t>
    </r>
    <r>
      <rPr>
        <i/>
        <sz val="12"/>
        <rFont val="Times New Roman"/>
        <family val="1"/>
      </rPr>
      <t xml:space="preserve">Програмска класификација 1201-0001 Функционисање Установе
</t>
    </r>
    <r>
      <rPr>
        <sz val="12"/>
        <rFont val="Times New Roman"/>
        <family val="1"/>
      </rPr>
      <t>материјал за сцену, биоскоп, озвучење, расвету и све програмске секторе Установе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</t>
    </r>
  </si>
  <si>
    <t xml:space="preserve">
6. Пиће за1.мај: 20.000,00 са ПДВ
ОРН: 15000000 </t>
  </si>
  <si>
    <t xml:space="preserve">Неопходно одржавања рачунарске опреме и програма за књиговодство, учитавање података за регистар запослених у складу са чланом 8.став3. Закона о буџетском систему("Сл.гласник РС"54/2009, 73/2010, 101/2010, 101/2011, 93/2012, 62/2013, 63/2013, 108/2013)  57а Закона о буџетском систему ("Сл.гласник РС", бр. 54/2009, 73/2010, 101/2010, 101/2011, 93/2012, 62/2013, 63/2013и 108/2013) и учитавање података за елетронску пореску пријаву сходно члану 41. Закона о изменама и допунама Закона о пореском поступку и пореској администрацији („Службени гласник РС”, бр. 80/02, 84/02-исправка, 23/03-исправка, 70/03, 55/04, 61/05, 85/05-др. закон, 62/06-др. закон, 61/07, 20/09, 72/09-др. закон, 53/10, 101/11, 2/12-исправка, 93/12 и 47/13).
Процена вредности извршена је на основу анализе Уговора из претходне године и на основу понуде доо који је израдио књиговодствени програм на који има ексклузивно право 
</t>
  </si>
  <si>
    <r>
      <t xml:space="preserve">Услуге образовања и усавршавања запослених - Котизације за учешће на семинарима, Фестивалима, такмичењима, котизације за административно финансијски сектор.: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1. Функционисање Установе 40.000,00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1. Котизација за школу гитаре- 50.000,00
2. Котизација за КУД-30.000,00</t>
    </r>
  </si>
  <si>
    <r>
      <t xml:space="preserve">Уговор са Агенцијом за одржавање хигијене у пословном простору у згради Музичке школе и биоскопу "Звезда". Преузете обавезе 19.900,00 динара са ПДВ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</si>
  <si>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b/>
        <sz val="12"/>
        <rFont val="Times New Roman"/>
        <family val="1"/>
      </rPr>
      <t>423441-</t>
    </r>
    <r>
      <rPr>
        <sz val="12"/>
        <rFont val="Times New Roman"/>
        <family val="1"/>
      </rPr>
      <t>медијске услуге радија и телевизије</t>
    </r>
  </si>
  <si>
    <t>За несметан рад Установе и реализацију програмских активности Установе које су предвиђене Планом и програмом рада број  164-I/2016 од 20.07.2016.године, 
 Процена вредности извршена је на основу анализе ове врсте трошкова из претходних година и кретања цена услуга на тржишту.</t>
  </si>
  <si>
    <t>За реализацију програмских активности Установе које су предвиђене Планом и програмом рада број 164-I/2016 од 20.07.2016.године, а обзиром да Установа нема систематизовано радно место које је неопходно за реализацију наведене активности;
 Процена вредности извршена је на основу анализе цена услуга на тржишту.</t>
  </si>
  <si>
    <r>
      <t xml:space="preserve">Уговор са израду костима за позоришне представе драмског студиа Установе
</t>
    </r>
    <r>
      <rPr>
        <i/>
        <sz val="12"/>
        <rFont val="Times New Roman"/>
        <family val="1"/>
      </rPr>
      <t>Програмска класификација 1201-0002Јачање културне продукције и уметничког стваралаштва</t>
    </r>
  </si>
  <si>
    <t xml:space="preserve">За реализацију програмских активности Установе које су предвиђене Планом и програмом рада број 164-I/2016 од 20.07.2016.године, а обзиром да Установа нема систематизовано радно место које је неопходно за реализацију наведене активности и сходно члану 8. тачка 6., чл.6. тачке 12,16 и 19. Закона о култури ("Сл.гл.РС" 72/2009). 
Процењена вредност утврђена је на основу анализи цена на тржишту за наведене услуге. </t>
  </si>
  <si>
    <r>
      <t xml:space="preserve">Уговор са израду сценографије  за  позоришне представе драмског студиа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</si>
  <si>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t xml:space="preserve">За реализацију програмских активности Установе које су предвиђене Планом и програмом рада број 164-I/2016 од 20.07.2016.године и сходно члану 8. тачка 6., чл.6. тачке 12,16 и 19. Закона о култури ("Сл.гл.РС" 72/2009). 
Процењена вредност утврђена је на основу анализи цена на тржишту за наведене услуге. </t>
  </si>
  <si>
    <r>
      <t xml:space="preserve">Уговор са израду сценографије  за програме Установе 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</si>
  <si>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t xml:space="preserve">За реализацију програмских активности Установе које су предвиђене Планом и програмом рада број 164-I/2016 од 20.07.2016.године. 
Процењена вредност утврђена је на основу анализе цена на тржишту за наведене услуге. </t>
  </si>
  <si>
    <t>За реализацију програмских активности Установе које су предвиђенеПланом и програмом рада број 164-I/2016од 20.07.2016.године, а одржавају се на отвореном простору.
 Процена вредности извршена је на основу анализе цена услуга на тржишту.</t>
  </si>
  <si>
    <t>За несметани рад Установе које су предвиђене Планом и програмом рада број 164-I/2016од 20.07.2016.године.
 Процена вредности извршена је на основу анализе цена услуга на тржишту.</t>
  </si>
  <si>
    <t>За реализацију програмских активности Установе које су предвиђене Планом и програмом рада број 164-I/2016 од 20.07.2016.године. 
 Процена вредности извршена је на основу анализе цена услуга на тржишту.</t>
  </si>
  <si>
    <r>
      <t xml:space="preserve">Израда ношњи и опанака за школу фолклора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</si>
  <si>
    <t>За несметан рад КУД"Бор" предвиђено Планом и програмом рада број 164-I/2016 од 20.07.2016.године. 
Процена вредности извршена је на основу анализе цена услуга на тржишту.</t>
  </si>
  <si>
    <r>
      <t xml:space="preserve">Угоститељске услуге за </t>
    </r>
    <r>
      <rPr>
        <i/>
        <sz val="12"/>
        <rFont val="Times New Roman"/>
        <family val="1"/>
      </rPr>
      <t xml:space="preserve">програмску класификацију 1201-0002 - Јачање културне продукције и уметничког стваралаштва: </t>
    </r>
    <r>
      <rPr>
        <sz val="12"/>
        <rFont val="Times New Roman"/>
        <family val="1"/>
      </rPr>
      <t xml:space="preserve">
1. Дан матерњег језика Ноћење предавача -7.000,00 са ПДВ
2. Концерти и позоришне представе: Угоститељске услуге - вечере за извођаче програма - 100.000,00 са ПДВ
3. Смештај учесника (пун пансион) Фестивала фолклора - 355.000 са ПДВ
ОРН: 55100000
</t>
    </r>
  </si>
  <si>
    <t>За реализацију  Међународног Фестивала фолклора - Промовисање културе и традиције других народа и крајева Србије,  унапређење и подстицање културног и уметничког фолклорног стваралаштва и међународне културне сарадње и Презентовање и афирмација влашког културног стваралаштва - који су предвиђени планом и програмом рада Установе број 164-I/2016 од 20.07.2016.године и одобрени Одлуком о буџету општине Бор за 2017. годину број 400-225/2016-I ("Сл.лист општине Бор" бр. 22/2016).
Процена вредности извршена је на основу анализе цена на тржишту.</t>
  </si>
  <si>
    <r>
      <rPr>
        <i/>
        <sz val="12"/>
        <rFont val="Times New Roman"/>
        <family val="1"/>
      </rPr>
      <t>Програмска класификација
12001-П8 - Пројекат улица дечијег осмеха</t>
    </r>
    <r>
      <rPr>
        <sz val="12"/>
        <rFont val="Times New Roman"/>
        <family val="1"/>
      </rPr>
      <t xml:space="preserve">
1.  улица дечијег осмеха- 37.600,00са ПДВ (књиге, прибор за ликовно стваралаштво и прибор за рециклажне радове)
</t>
    </r>
  </si>
  <si>
    <r>
      <t xml:space="preserve">Прог. у реал. Уст.који не подлежу Јавним набавкама
</t>
    </r>
    <r>
      <rPr>
        <i/>
        <sz val="12"/>
        <rFont val="Times New Roman"/>
        <family val="1"/>
      </rPr>
      <t xml:space="preserve">Програмска класификација 1201-0002 - Јачање културне продукције и уметничког стваралаштва </t>
    </r>
    <r>
      <rPr>
        <sz val="12"/>
        <rFont val="Times New Roman"/>
        <family val="1"/>
      </rPr>
      <t xml:space="preserve">
- путни трошкови за учеснике Фестивала Влашке изворне песме 50.000,00 уз обрачун од 1.1904762 са нормираним трошковима од 20% ; Програми установе који не подлежу јавној набавци-150.000,00 са ПДВ
ОРН: 92312100</t>
    </r>
  </si>
  <si>
    <r>
      <t xml:space="preserve">Услуге културе
</t>
    </r>
    <r>
      <rPr>
        <i/>
        <sz val="12"/>
        <rFont val="Times New Roman"/>
        <family val="1"/>
      </rPr>
      <t xml:space="preserve">Програмска класификација 1201-0001 Функционисање Установе
</t>
    </r>
  </si>
  <si>
    <t>март</t>
  </si>
  <si>
    <r>
      <t xml:space="preserve">Уговор за контролу и надзор радова у згради биоскопа "Звезда"
</t>
    </r>
    <r>
      <rPr>
        <i/>
        <sz val="12"/>
        <rFont val="Times New Roman"/>
        <family val="1"/>
      </rPr>
      <t xml:space="preserve">Програмска класификација 1201-0001 Функционисање Установе
</t>
    </r>
  </si>
  <si>
    <r>
      <t xml:space="preserve">Намештај - канцеларијски орман за архиву документације
</t>
    </r>
    <r>
      <rPr>
        <i/>
        <sz val="12"/>
        <rFont val="Times New Roman"/>
        <family val="1"/>
      </rPr>
      <t>Програмска класификација
1201-0001
Функцинисање Установе</t>
    </r>
  </si>
  <si>
    <r>
      <t xml:space="preserve">Административна Опрема - (рачунари, штампачи,скенери)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</si>
  <si>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r>
      <rPr>
        <sz val="9"/>
        <rFont val="Times New Roman"/>
        <family val="1"/>
      </rPr>
      <t>пр.об.31.605,75
н.об.39.394,25
___________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71.000</t>
    </r>
  </si>
  <si>
    <t>За несметани рад Установе које су предвиђене Планом и програмом рада број 164-I/2016 од 20.07.2016.године, а обзиром да Установа нема систематизовано радно место које је неопходно за реализацију наведене активности.
 Процена вредности извршена је на основу анализе цена услуга на тржишту.</t>
  </si>
  <si>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Попр. и одржавање опреме за култ. – озвучење и расвета и апарати у биоск.у и згради муз.школе на сцени и у сали и опреме за пуштање филмова 
ОРН: 50300000</t>
    </r>
  </si>
  <si>
    <r>
      <t xml:space="preserve">Гостујуће позоришне представе реномираних позоришних кућа, а ради задовољења културних потреба грађана Бора 3.000.000,00 са ПДВ и Борско културно лето-представе 100.000,00 са ПДВ  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ОРН: 92312110</t>
    </r>
  </si>
  <si>
    <r>
      <t xml:space="preserve">Закуп бине са бинском опремом за програме на отвореном простору
</t>
    </r>
    <r>
      <rPr>
        <i/>
        <sz val="12"/>
        <rFont val="Times New Roman"/>
        <family val="1"/>
      </rPr>
      <t>Програмска класификација 1201-0002</t>
    </r>
    <r>
      <rPr>
        <i/>
        <sz val="12"/>
        <rFont val="Times New Roman"/>
        <family val="1"/>
      </rPr>
      <t xml:space="preserve"> - Јачање културе продукције и уметничког стваралаштва:
</t>
    </r>
    <r>
      <rPr>
        <sz val="12"/>
        <rFont val="Times New Roman"/>
        <family val="1"/>
      </rPr>
      <t>2.450.000,00 са ПДВ</t>
    </r>
  </si>
  <si>
    <r>
      <t xml:space="preserve">у земљи: 300.000,00 са ПДВ
4. Превоз за манифестацију сусрети села: 600.000,00      </t>
    </r>
    <r>
      <rPr>
        <b/>
        <sz val="12"/>
        <rFont val="Times New Roman"/>
        <family val="1"/>
      </rPr>
      <t xml:space="preserve">
5.</t>
    </r>
    <r>
      <rPr>
        <sz val="12"/>
        <rFont val="Times New Roman"/>
        <family val="1"/>
      </rPr>
      <t xml:space="preserve"> Превоз за саборе и фестивале за села учеснике манифестације у земљи: 500.000,00 са ПДВ
6. Превоз за манифестације на којима учествује Установа (рецитатори, радионице, Фесивали, такмичења): 200.000,00 са ПДВ</t>
    </r>
  </si>
  <si>
    <t>Број: 29-III/2017
У Бору, 24.01.2017.године</t>
  </si>
  <si>
    <r>
      <t>Број: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28-III/2017
У Бору, 24.01.2017.године</t>
    </r>
  </si>
  <si>
    <t xml:space="preserve">
ОРН: 30192000</t>
  </si>
  <si>
    <r>
      <rPr>
        <sz val="12"/>
        <color indexed="10"/>
        <rFont val="Times New Roman"/>
        <family val="1"/>
      </rPr>
      <t>Материјал -храна, набавка обликована по партијама: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Партија 01</t>
    </r>
    <r>
      <rPr>
        <sz val="12"/>
        <rFont val="Times New Roman"/>
        <family val="1"/>
      </rPr>
      <t xml:space="preserve">.Храна за учеснике манифестације сусрети села (храна на терену на месту одржавања): 250.000,00 са ПДВ
</t>
    </r>
    <r>
      <rPr>
        <b/>
        <sz val="12"/>
        <rFont val="Times New Roman"/>
        <family val="1"/>
      </rPr>
      <t>Партија 02</t>
    </r>
    <r>
      <rPr>
        <sz val="12"/>
        <rFont val="Times New Roman"/>
        <family val="1"/>
      </rPr>
      <t xml:space="preserve">.Храна за учеснике сабора и фестивала-7 сабора (храна на терену на месту одржавања): 280.000,00 са ПДВ
</t>
    </r>
  </si>
  <si>
    <r>
      <rPr>
        <sz val="11"/>
        <color indexed="10"/>
        <rFont val="Times New Roman"/>
        <family val="1"/>
      </rPr>
      <t>Гориво за службено возило Опел астра</t>
    </r>
    <r>
      <rPr>
        <sz val="11"/>
        <rFont val="Times New Roman"/>
        <family val="1"/>
      </rPr>
      <t xml:space="preserve">  и то 
1. Бензин
2. Плин
</t>
    </r>
    <r>
      <rPr>
        <i/>
        <sz val="11"/>
        <rFont val="Times New Roman"/>
        <family val="1"/>
      </rPr>
      <t xml:space="preserve"> Програмска класификација 1201-0001- Функционисање Установе</t>
    </r>
    <r>
      <rPr>
        <sz val="11"/>
        <rFont val="Times New Roman"/>
        <family val="1"/>
      </rPr>
      <t xml:space="preserve">
- Функионисање: 182.000,00 динара са ПДВ
</t>
    </r>
    <r>
      <rPr>
        <i/>
        <sz val="11"/>
        <rFont val="Times New Roman"/>
        <family val="1"/>
      </rPr>
      <t xml:space="preserve"> Програмска класификација 1201-0002 Јачање културне продукције и уметничког стваралаштва</t>
    </r>
    <r>
      <rPr>
        <sz val="11"/>
        <rFont val="Times New Roman"/>
        <family val="1"/>
      </rPr>
      <t xml:space="preserve">
- Сусрети села , за села учеснике манифестације: 200.000,00 са ПДВ
- Сусрети села за превоз чланова жирија: 70.000,00 са ПДВ
- Трошкови горива за тернска истраживања( КУД "Бор"): 31.300,00 са ПДВ
ОРН: 09100000</t>
    </r>
  </si>
  <si>
    <r>
      <rPr>
        <sz val="11"/>
        <color indexed="10"/>
        <rFont val="Times New Roman"/>
        <family val="1"/>
      </rPr>
      <t xml:space="preserve">Биодекорација 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Програмска класификација 1201-0001 Функционисање Установе</t>
    </r>
    <r>
      <rPr>
        <sz val="11"/>
        <rFont val="Times New Roman"/>
        <family val="1"/>
      </rPr>
      <t xml:space="preserve">
1. Цветни аранжмани за програме (академије, позоришне представе, концерте, трибине, Фестивале и остале манифестације и програме у организацији Установе)
2.Венци за погребе</t>
    </r>
  </si>
  <si>
    <r>
      <rPr>
        <sz val="11"/>
        <color indexed="10"/>
        <rFont val="Times New Roman"/>
        <family val="1"/>
      </rPr>
      <t>Стручна литература за потребе запослених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Програмска класификација 1201-0001 - Функционисање Установе</t>
    </r>
    <r>
      <rPr>
        <sz val="11"/>
        <rFont val="Times New Roman"/>
        <family val="1"/>
      </rPr>
      <t xml:space="preserve">
1. Стручна литература за потребе Сектора администартивно финансијских послова и правних послова- са ( PDV 10%)
2. Стручна литература за потребе обуке запослених за ППЗ ( PDV 10% )</t>
    </r>
  </si>
  <si>
    <r>
      <rPr>
        <sz val="12"/>
        <color indexed="10"/>
        <rFont val="Times New Roman"/>
        <family val="1"/>
      </rPr>
      <t>Материјал -пиће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  <r>
      <rPr>
        <sz val="12"/>
        <rFont val="Times New Roman"/>
        <family val="1"/>
      </rPr>
      <t xml:space="preserve">
1.Пиће за учеснике манифестације сусрети села: 100.000,00 са ПДВ
2. Пиће за саборе у селима (7 Сабора): 105.000,00 са ПДВ
3. Пиће за учеснике програма Дан матерњег језика: 20.000,00 са ПДВ
4. Пиће за учеснике Фестивал влашке песме: 20.000,00 са ПДВ
5. Пиће за позоришне представе и концерте : 55.000,00 са ПДВ</t>
    </r>
  </si>
  <si>
    <r>
      <rPr>
        <sz val="12"/>
        <color indexed="10"/>
        <rFont val="Times New Roman"/>
        <family val="1"/>
      </rPr>
      <t>Поправке и одржавање 
објекта - Зграде 
биоскопа "Звезда" - 
молерски радови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</si>
  <si>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rPr>
        <sz val="12"/>
        <color indexed="10"/>
        <rFont val="Times New Roman"/>
        <family val="1"/>
      </rPr>
      <t>Поправке и одржавање рачунарске опреме и снабдевање Установе са кертриџима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50312000</t>
    </r>
  </si>
  <si>
    <r>
      <rPr>
        <sz val="12"/>
        <color indexed="10"/>
        <rFont val="Times New Roman"/>
        <family val="1"/>
      </rPr>
      <t>Материјал за посебне намене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31000000</t>
    </r>
  </si>
  <si>
    <r>
      <rPr>
        <sz val="12"/>
        <color indexed="10"/>
        <rFont val="Times New Roman"/>
        <family val="1"/>
      </rPr>
      <t>Алат и инвентар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</t>
    </r>
  </si>
  <si>
    <r>
      <rPr>
        <sz val="12"/>
        <color indexed="10"/>
        <rFont val="Times New Roman"/>
        <family val="1"/>
      </rPr>
      <t>Oдржавање противпожарних апарата и сигурносних камера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50531000</t>
    </r>
  </si>
  <si>
    <r>
      <rPr>
        <sz val="12"/>
        <color indexed="10"/>
        <rFont val="Times New Roman"/>
        <family val="1"/>
      </rPr>
      <t xml:space="preserve">Уговор за радионицу етно певања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</si>
  <si>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rPr>
        <sz val="12"/>
        <color indexed="10"/>
        <rFont val="Times New Roman"/>
        <family val="1"/>
      </rPr>
      <t>Уговор за едукацију полазника градског хора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</si>
  <si>
    <r>
      <rPr>
        <sz val="11"/>
        <color indexed="10"/>
        <rFont val="Times New Roman"/>
        <family val="1"/>
      </rPr>
      <t>Канцeларијски материјал: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Програмска класификација 1201-0001 - Функционисање Установe</t>
    </r>
  </si>
  <si>
    <r>
      <t>Уговор за стручно оцењивање и то:
П</t>
    </r>
    <r>
      <rPr>
        <i/>
        <sz val="12"/>
        <rFont val="Times New Roman"/>
        <family val="1"/>
      </rPr>
      <t xml:space="preserve">рограмска класификација 1201-0002 - Јачање културне продукције и уметничког стваралаштва </t>
    </r>
    <r>
      <rPr>
        <sz val="12"/>
        <rFont val="Times New Roman"/>
        <family val="1"/>
      </rPr>
      <t xml:space="preserve">
1. Општинско такмичење рецитатора - 21.000
2. </t>
    </r>
    <r>
      <rPr>
        <sz val="12"/>
        <color indexed="10"/>
        <rFont val="Times New Roman"/>
        <family val="1"/>
      </rPr>
      <t>Оцењивање аутентичности фолклорног и музичког и сценског извођења за Сусрете села - 90.000</t>
    </r>
    <r>
      <rPr>
        <sz val="12"/>
        <rFont val="Times New Roman"/>
        <family val="1"/>
      </rPr>
      <t xml:space="preserve">
3. Оцењивање аутентичности извођења влашке песме - 90.000
</t>
    </r>
    <r>
      <rPr>
        <sz val="12"/>
        <color indexed="10"/>
        <rFont val="Times New Roman"/>
        <family val="1"/>
      </rPr>
      <t>4. Стручно предавање о пореклу и значају језика за Дан матерњег језика - 60.000,00</t>
    </r>
  </si>
  <si>
    <r>
      <rPr>
        <sz val="12"/>
        <color indexed="10"/>
        <rFont val="Times New Roman"/>
        <family val="1"/>
      </rPr>
      <t xml:space="preserve">Материјал за хигијену 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24000000</t>
    </r>
  </si>
  <si>
    <r>
      <rPr>
        <sz val="12"/>
        <color indexed="10"/>
        <rFont val="Times New Roman"/>
        <family val="1"/>
      </rPr>
      <t xml:space="preserve">Услуге извођења струје за манифестације Установе на отвореном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  <r>
      <rPr>
        <sz val="12"/>
        <rFont val="Times New Roman"/>
        <family val="1"/>
      </rPr>
      <t xml:space="preserve">
ОРН: 51112100</t>
    </r>
  </si>
  <si>
    <r>
      <rPr>
        <sz val="12"/>
        <color indexed="10"/>
        <rFont val="Times New Roman"/>
        <family val="1"/>
      </rPr>
      <t>Услуге одржавања сајта Установе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50312000</t>
    </r>
  </si>
  <si>
    <r>
      <t xml:space="preserve">Остале опште услуге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израда печата, фотографија, 
фотокопирање, укоричавање служ.материјала, </t>
    </r>
    <r>
      <rPr>
        <sz val="12"/>
        <color indexed="10"/>
        <rFont val="Times New Roman"/>
        <family val="1"/>
      </rPr>
      <t>нарезивање кључева,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прање сл.возила</t>
    </r>
    <r>
      <rPr>
        <sz val="12"/>
        <rFont val="Times New Roman"/>
        <family val="1"/>
      </rPr>
      <t xml:space="preserve"> и остале непоменуте услуге 
</t>
    </r>
  </si>
  <si>
    <r>
      <rPr>
        <sz val="11"/>
        <color indexed="10"/>
        <rFont val="Times New Roman"/>
        <family val="1"/>
      </rPr>
      <t xml:space="preserve">Мазива за службено возило Опел астра 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 xml:space="preserve"> Програмска класификација 1201-0001 Функционисање Установе</t>
    </r>
    <r>
      <rPr>
        <sz val="11"/>
        <rFont val="Times New Roman"/>
        <family val="1"/>
      </rPr>
      <t xml:space="preserve">
ОРН: 09100000</t>
    </r>
  </si>
  <si>
    <r>
      <rPr>
        <sz val="11"/>
        <color indexed="10"/>
        <rFont val="Times New Roman"/>
        <family val="1"/>
      </rPr>
      <t>Остали материјали  за службено возило Опел астра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Програмска класификација 1201-0001 Функционисање Установе</t>
    </r>
    <r>
      <rPr>
        <sz val="11"/>
        <rFont val="Times New Roman"/>
        <family val="1"/>
      </rPr>
      <t xml:space="preserve">
ОРН: 09100000</t>
    </r>
  </si>
  <si>
    <r>
      <t xml:space="preserve">Обавезан технички преглед возила и приколице приликом регистрације  и </t>
    </r>
    <r>
      <rPr>
        <sz val="12"/>
        <color indexed="10"/>
        <rFont val="Times New Roman"/>
        <family val="1"/>
      </rPr>
      <t xml:space="preserve">обавезан годишњи мали и велики  сервис службеног возила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</si>
  <si>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rPr>
        <sz val="12"/>
        <color indexed="10"/>
        <rFont val="Times New Roman"/>
        <family val="1"/>
      </rPr>
      <t>Услуге штампања: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1.За функционисање (позивнице,  Биллтени, каталози, монографије, публикације, књига, коричење материјала и др.:78.350 са ПДВ 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1. Штампање публикација, плаката, флајера, диплома , захвалница, позивница, улазница за салу Музичке школе: 150.000,00  са Пдв  ОРН: 79800000     
</t>
    </r>
  </si>
  <si>
    <r>
      <rPr>
        <sz val="12"/>
        <color indexed="10"/>
        <rFont val="Times New Roman"/>
        <family val="1"/>
      </rPr>
      <t>Осигурање према трећим лицима - посетиоцима културних дешавања у организацији Установе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</si>
  <si>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sz val="12"/>
        <color indexed="10"/>
        <rFont val="Times New Roman"/>
        <family val="1"/>
      </rPr>
      <t>Уговор за корепетицују за КУД "Бор"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</si>
  <si>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rPr>
        <sz val="12"/>
        <color indexed="10"/>
        <rFont val="Times New Roman"/>
        <family val="1"/>
      </rPr>
      <t xml:space="preserve">Медијске услуге радија и телевизије, реклама програма Установе </t>
    </r>
    <r>
      <rPr>
        <i/>
        <sz val="12"/>
        <rFont val="Times New Roman"/>
        <family val="1"/>
      </rPr>
      <t>Програмска класификација 1201-0001-Функционисање Установе</t>
    </r>
  </si>
  <si>
    <r>
      <t xml:space="preserve">Награде: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  <r>
      <rPr>
        <sz val="12"/>
        <rFont val="Times New Roman"/>
        <family val="1"/>
      </rPr>
      <t xml:space="preserve">
1. </t>
    </r>
    <r>
      <rPr>
        <sz val="12"/>
        <color indexed="10"/>
        <rFont val="Times New Roman"/>
        <family val="1"/>
      </rPr>
      <t xml:space="preserve">Награде за рецитаторе - општинско: 10.000,00 са ПДВ </t>
    </r>
    <r>
      <rPr>
        <sz val="12"/>
        <rFont val="Times New Roman"/>
        <family val="1"/>
      </rPr>
      <t xml:space="preserve">
2. Награде за "Сусрете села" - 50.000,00 са ПДВ(Пехари и плакетеза прва три места) 
3. Награде за Фестивал Влашке песме (првих три места у две категорије) - новчане награде 100.000,00 бруто- нето - 84.000 обрачун са нето на бруто извршен уз примену коефицијента  1,1904762 и нормираних трошкова од 20% 
</t>
    </r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</si>
</sst>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"/>
    <numFmt numFmtId="186" formatCode="#,##0;[Red]#,##0"/>
  </numFmts>
  <fonts count="6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6"/>
      <color indexed="8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53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9" tint="-0.24997000396251678"/>
      <name val="Times New Roman"/>
      <family val="1"/>
    </font>
    <font>
      <sz val="16"/>
      <color rgb="FF000000"/>
      <name val="Times New Roman"/>
      <family val="1"/>
    </font>
    <font>
      <sz val="16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AEEF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6" fillId="34" borderId="14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" fontId="1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3" fillId="36" borderId="21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4" fontId="1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1" fillId="36" borderId="21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1" fillId="37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6" fillId="6" borderId="12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/>
    </xf>
    <xf numFmtId="0" fontId="6" fillId="13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/>
    </xf>
    <xf numFmtId="0" fontId="6" fillId="4" borderId="14" xfId="0" applyFont="1" applyFill="1" applyBorder="1" applyAlignment="1">
      <alignment wrapText="1"/>
    </xf>
    <xf numFmtId="0" fontId="6" fillId="4" borderId="12" xfId="0" applyFont="1" applyFill="1" applyBorder="1" applyAlignment="1">
      <alignment vertical="center" wrapText="1"/>
    </xf>
    <xf numFmtId="0" fontId="3" fillId="15" borderId="1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6" fillId="13" borderId="23" xfId="0" applyFont="1" applyFill="1" applyBorder="1" applyAlignment="1">
      <alignment horizontal="left" vertical="top" wrapText="1"/>
    </xf>
    <xf numFmtId="3" fontId="4" fillId="39" borderId="10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0" fontId="9" fillId="6" borderId="23" xfId="0" applyFont="1" applyFill="1" applyBorder="1" applyAlignment="1">
      <alignment horizontal="left" vertical="center" wrapText="1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6" borderId="15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center" vertical="top" wrapText="1"/>
    </xf>
    <xf numFmtId="0" fontId="6" fillId="40" borderId="28" xfId="0" applyFont="1" applyFill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3" fontId="6" fillId="40" borderId="10" xfId="0" applyNumberFormat="1" applyFont="1" applyFill="1" applyBorder="1" applyAlignment="1">
      <alignment vertical="top"/>
    </xf>
    <xf numFmtId="0" fontId="9" fillId="0" borderId="27" xfId="0" applyFont="1" applyBorder="1" applyAlignment="1">
      <alignment horizontal="center" vertical="top" wrapText="1"/>
    </xf>
    <xf numFmtId="3" fontId="6" fillId="0" borderId="30" xfId="0" applyNumberFormat="1" applyFont="1" applyBorder="1" applyAlignment="1">
      <alignment horizontal="right" vertical="top" wrapText="1"/>
    </xf>
    <xf numFmtId="3" fontId="6" fillId="0" borderId="31" xfId="0" applyNumberFormat="1" applyFont="1" applyBorder="1" applyAlignment="1">
      <alignment horizontal="right" vertical="top" wrapText="1"/>
    </xf>
    <xf numFmtId="0" fontId="9" fillId="0" borderId="31" xfId="0" applyFont="1" applyBorder="1" applyAlignment="1">
      <alignment horizontal="center" vertical="top" wrapText="1"/>
    </xf>
    <xf numFmtId="3" fontId="6" fillId="0" borderId="26" xfId="0" applyNumberFormat="1" applyFont="1" applyBorder="1" applyAlignment="1">
      <alignment horizontal="right" vertical="top" wrapText="1"/>
    </xf>
    <xf numFmtId="0" fontId="1" fillId="0" borderId="3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28" xfId="0" applyNumberFormat="1" applyFont="1" applyBorder="1" applyAlignment="1">
      <alignment vertical="top" wrapText="1"/>
    </xf>
    <xf numFmtId="3" fontId="6" fillId="40" borderId="26" xfId="0" applyNumberFormat="1" applyFont="1" applyFill="1" applyBorder="1" applyAlignment="1">
      <alignment horizontal="right" vertical="top" wrapText="1"/>
    </xf>
    <xf numFmtId="0" fontId="0" fillId="0" borderId="30" xfId="0" applyBorder="1" applyAlignment="1">
      <alignment/>
    </xf>
    <xf numFmtId="0" fontId="3" fillId="0" borderId="33" xfId="0" applyFont="1" applyBorder="1" applyAlignment="1">
      <alignment horizontal="left" vertical="top" wrapText="1"/>
    </xf>
    <xf numFmtId="0" fontId="1" fillId="16" borderId="21" xfId="0" applyFont="1" applyFill="1" applyBorder="1" applyAlignment="1">
      <alignment vertical="center"/>
    </xf>
    <xf numFmtId="0" fontId="4" fillId="16" borderId="21" xfId="0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/>
    </xf>
    <xf numFmtId="0" fontId="4" fillId="16" borderId="21" xfId="0" applyFont="1" applyFill="1" applyBorder="1" applyAlignment="1">
      <alignment horizontal="center"/>
    </xf>
    <xf numFmtId="3" fontId="6" fillId="40" borderId="34" xfId="0" applyNumberFormat="1" applyFont="1" applyFill="1" applyBorder="1" applyAlignment="1">
      <alignment horizontal="right" vertical="top" wrapText="1"/>
    </xf>
    <xf numFmtId="0" fontId="6" fillId="40" borderId="31" xfId="0" applyFont="1" applyFill="1" applyBorder="1" applyAlignment="1">
      <alignment horizontal="center" vertical="top" wrapText="1"/>
    </xf>
    <xf numFmtId="0" fontId="13" fillId="39" borderId="32" xfId="0" applyFont="1" applyFill="1" applyBorder="1" applyAlignment="1">
      <alignment/>
    </xf>
    <xf numFmtId="0" fontId="6" fillId="39" borderId="13" xfId="0" applyFont="1" applyFill="1" applyBorder="1" applyAlignment="1">
      <alignment vertical="center"/>
    </xf>
    <xf numFmtId="0" fontId="6" fillId="39" borderId="13" xfId="0" applyFont="1" applyFill="1" applyBorder="1" applyAlignment="1">
      <alignment/>
    </xf>
    <xf numFmtId="0" fontId="6" fillId="18" borderId="21" xfId="0" applyFont="1" applyFill="1" applyBorder="1" applyAlignment="1">
      <alignment vertical="center"/>
    </xf>
    <xf numFmtId="0" fontId="6" fillId="40" borderId="13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37" borderId="22" xfId="0" applyFont="1" applyFill="1" applyBorder="1" applyAlignment="1">
      <alignment/>
    </xf>
    <xf numFmtId="3" fontId="4" fillId="40" borderId="33" xfId="0" applyNumberFormat="1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3" fontId="4" fillId="40" borderId="22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6" fillId="13" borderId="37" xfId="0" applyFont="1" applyFill="1" applyBorder="1" applyAlignment="1">
      <alignment horizontal="left" vertical="top" wrapText="1"/>
    </xf>
    <xf numFmtId="0" fontId="6" fillId="13" borderId="31" xfId="0" applyFont="1" applyFill="1" applyBorder="1" applyAlignment="1">
      <alignment horizontal="left" vertical="top" wrapText="1"/>
    </xf>
    <xf numFmtId="0" fontId="6" fillId="0" borderId="3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4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" fillId="0" borderId="23" xfId="0" applyFont="1" applyBorder="1" applyAlignment="1">
      <alignment/>
    </xf>
    <xf numFmtId="3" fontId="6" fillId="40" borderId="31" xfId="0" applyNumberFormat="1" applyFont="1" applyFill="1" applyBorder="1" applyAlignment="1">
      <alignment vertical="top"/>
    </xf>
    <xf numFmtId="0" fontId="3" fillId="0" borderId="22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3" fontId="4" fillId="40" borderId="39" xfId="0" applyNumberFormat="1" applyFont="1" applyFill="1" applyBorder="1" applyAlignment="1">
      <alignment/>
    </xf>
    <xf numFmtId="3" fontId="6" fillId="40" borderId="40" xfId="0" applyNumberFormat="1" applyFont="1" applyFill="1" applyBorder="1" applyAlignment="1">
      <alignment horizontal="right" vertical="top" wrapText="1"/>
    </xf>
    <xf numFmtId="3" fontId="6" fillId="0" borderId="41" xfId="0" applyNumberFormat="1" applyFont="1" applyBorder="1" applyAlignment="1">
      <alignment horizontal="right" vertical="top"/>
    </xf>
    <xf numFmtId="0" fontId="6" fillId="0" borderId="41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6" fillId="35" borderId="10" xfId="0" applyFont="1" applyFill="1" applyBorder="1" applyAlignment="1">
      <alignment wrapText="1"/>
    </xf>
    <xf numFmtId="3" fontId="6" fillId="40" borderId="31" xfId="0" applyNumberFormat="1" applyFont="1" applyFill="1" applyBorder="1" applyAlignment="1">
      <alignment horizontal="right" vertical="top" wrapText="1"/>
    </xf>
    <xf numFmtId="3" fontId="4" fillId="40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 vertical="top" wrapText="1"/>
    </xf>
    <xf numFmtId="0" fontId="9" fillId="6" borderId="30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6" fillId="6" borderId="15" xfId="0" applyFont="1" applyFill="1" applyBorder="1" applyAlignment="1">
      <alignment horizontal="left" vertical="top" wrapText="1"/>
    </xf>
    <xf numFmtId="0" fontId="9" fillId="0" borderId="4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13" borderId="22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3" fontId="7" fillId="6" borderId="22" xfId="0" applyNumberFormat="1" applyFont="1" applyFill="1" applyBorder="1" applyAlignment="1">
      <alignment vertical="top"/>
    </xf>
    <xf numFmtId="0" fontId="6" fillId="37" borderId="10" xfId="0" applyFont="1" applyFill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39" borderId="10" xfId="0" applyFont="1" applyFill="1" applyBorder="1" applyAlignment="1">
      <alignment vertical="center"/>
    </xf>
    <xf numFmtId="0" fontId="13" fillId="39" borderId="21" xfId="0" applyFont="1" applyFill="1" applyBorder="1" applyAlignment="1">
      <alignment/>
    </xf>
    <xf numFmtId="0" fontId="7" fillId="39" borderId="42" xfId="0" applyFont="1" applyFill="1" applyBorder="1" applyAlignment="1">
      <alignment vertical="center"/>
    </xf>
    <xf numFmtId="0" fontId="6" fillId="39" borderId="22" xfId="0" applyFont="1" applyFill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6" fillId="39" borderId="14" xfId="0" applyFont="1" applyFill="1" applyBorder="1" applyAlignment="1">
      <alignment vertical="center"/>
    </xf>
    <xf numFmtId="0" fontId="6" fillId="39" borderId="22" xfId="0" applyFont="1" applyFill="1" applyBorder="1" applyAlignment="1">
      <alignment/>
    </xf>
    <xf numFmtId="3" fontId="6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3" fontId="6" fillId="40" borderId="10" xfId="0" applyNumberFormat="1" applyFont="1" applyFill="1" applyBorder="1" applyAlignment="1">
      <alignment vertical="top" wrapText="1"/>
    </xf>
    <xf numFmtId="3" fontId="6" fillId="40" borderId="10" xfId="0" applyNumberFormat="1" applyFont="1" applyFill="1" applyBorder="1" applyAlignment="1">
      <alignment vertical="top"/>
    </xf>
    <xf numFmtId="0" fontId="7" fillId="40" borderId="36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left" vertical="top" wrapText="1"/>
    </xf>
    <xf numFmtId="3" fontId="4" fillId="18" borderId="30" xfId="0" applyNumberFormat="1" applyFont="1" applyFill="1" applyBorder="1" applyAlignment="1">
      <alignment horizontal="right"/>
    </xf>
    <xf numFmtId="0" fontId="4" fillId="18" borderId="30" xfId="0" applyFont="1" applyFill="1" applyBorder="1" applyAlignment="1">
      <alignment horizontal="right"/>
    </xf>
    <xf numFmtId="0" fontId="6" fillId="13" borderId="22" xfId="0" applyFont="1" applyFill="1" applyBorder="1" applyAlignment="1">
      <alignment vertical="top" wrapText="1"/>
    </xf>
    <xf numFmtId="3" fontId="7" fillId="13" borderId="22" xfId="0" applyNumberFormat="1" applyFont="1" applyFill="1" applyBorder="1" applyAlignment="1">
      <alignment vertical="top"/>
    </xf>
    <xf numFmtId="3" fontId="7" fillId="13" borderId="15" xfId="0" applyNumberFormat="1" applyFont="1" applyFill="1" applyBorder="1" applyAlignment="1">
      <alignment vertical="top"/>
    </xf>
    <xf numFmtId="3" fontId="7" fillId="13" borderId="10" xfId="0" applyNumberFormat="1" applyFont="1" applyFill="1" applyBorder="1" applyAlignment="1">
      <alignment vertical="top"/>
    </xf>
    <xf numFmtId="3" fontId="7" fillId="13" borderId="23" xfId="0" applyNumberFormat="1" applyFont="1" applyFill="1" applyBorder="1" applyAlignment="1">
      <alignment vertical="top"/>
    </xf>
    <xf numFmtId="3" fontId="7" fillId="4" borderId="22" xfId="0" applyNumberFormat="1" applyFont="1" applyFill="1" applyBorder="1" applyAlignment="1">
      <alignment vertical="top"/>
    </xf>
    <xf numFmtId="0" fontId="6" fillId="0" borderId="26" xfId="0" applyFont="1" applyBorder="1" applyAlignment="1">
      <alignment horizontal="center" vertical="top" wrapText="1"/>
    </xf>
    <xf numFmtId="0" fontId="6" fillId="41" borderId="23" xfId="0" applyFont="1" applyFill="1" applyBorder="1" applyAlignment="1">
      <alignment horizontal="left" vertical="top" wrapText="1"/>
    </xf>
    <xf numFmtId="0" fontId="3" fillId="37" borderId="30" xfId="0" applyFont="1" applyFill="1" applyBorder="1" applyAlignment="1">
      <alignment horizontal="center" vertical="center"/>
    </xf>
    <xf numFmtId="3" fontId="4" fillId="37" borderId="30" xfId="0" applyNumberFormat="1" applyFont="1" applyFill="1" applyBorder="1" applyAlignment="1">
      <alignment horizontal="right" vertical="center" wrapText="1"/>
    </xf>
    <xf numFmtId="0" fontId="7" fillId="37" borderId="30" xfId="0" applyFont="1" applyFill="1" applyBorder="1" applyAlignment="1">
      <alignment horizontal="left" vertical="center" wrapText="1"/>
    </xf>
    <xf numFmtId="3" fontId="7" fillId="13" borderId="22" xfId="0" applyNumberFormat="1" applyFont="1" applyFill="1" applyBorder="1" applyAlignment="1">
      <alignment horizontal="right" vertical="top" wrapText="1"/>
    </xf>
    <xf numFmtId="0" fontId="6" fillId="36" borderId="10" xfId="0" applyFont="1" applyFill="1" applyBorder="1" applyAlignment="1">
      <alignment vertical="top"/>
    </xf>
    <xf numFmtId="3" fontId="4" fillId="39" borderId="13" xfId="0" applyNumberFormat="1" applyFont="1" applyFill="1" applyBorder="1" applyAlignment="1">
      <alignment/>
    </xf>
    <xf numFmtId="0" fontId="7" fillId="39" borderId="13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3" fontId="4" fillId="36" borderId="14" xfId="0" applyNumberFormat="1" applyFont="1" applyFill="1" applyBorder="1" applyAlignment="1">
      <alignment vertical="top"/>
    </xf>
    <xf numFmtId="3" fontId="4" fillId="36" borderId="10" xfId="0" applyNumberFormat="1" applyFont="1" applyFill="1" applyBorder="1" applyAlignment="1">
      <alignment vertical="top"/>
    </xf>
    <xf numFmtId="0" fontId="7" fillId="36" borderId="22" xfId="0" applyFont="1" applyFill="1" applyBorder="1" applyAlignment="1">
      <alignment vertical="top"/>
    </xf>
    <xf numFmtId="0" fontId="6" fillId="36" borderId="17" xfId="0" applyFont="1" applyFill="1" applyBorder="1" applyAlignment="1">
      <alignment vertical="top"/>
    </xf>
    <xf numFmtId="0" fontId="6" fillId="36" borderId="41" xfId="0" applyFont="1" applyFill="1" applyBorder="1" applyAlignment="1">
      <alignment vertical="top"/>
    </xf>
    <xf numFmtId="0" fontId="6" fillId="19" borderId="10" xfId="0" applyFont="1" applyFill="1" applyBorder="1" applyAlignment="1">
      <alignment vertical="center"/>
    </xf>
    <xf numFmtId="0" fontId="4" fillId="19" borderId="10" xfId="0" applyFont="1" applyFill="1" applyBorder="1" applyAlignment="1">
      <alignment/>
    </xf>
    <xf numFmtId="0" fontId="6" fillId="13" borderId="45" xfId="0" applyFont="1" applyFill="1" applyBorder="1" applyAlignment="1">
      <alignment vertical="top" wrapText="1"/>
    </xf>
    <xf numFmtId="0" fontId="6" fillId="13" borderId="10" xfId="0" applyFont="1" applyFill="1" applyBorder="1" applyAlignment="1">
      <alignment horizontal="left" vertical="top" wrapText="1"/>
    </xf>
    <xf numFmtId="0" fontId="6" fillId="13" borderId="12" xfId="0" applyFont="1" applyFill="1" applyBorder="1" applyAlignment="1">
      <alignment horizontal="left" vertical="top" wrapText="1"/>
    </xf>
    <xf numFmtId="0" fontId="4" fillId="18" borderId="30" xfId="0" applyFont="1" applyFill="1" applyBorder="1" applyAlignment="1">
      <alignment wrapText="1"/>
    </xf>
    <xf numFmtId="0" fontId="6" fillId="18" borderId="30" xfId="0" applyFont="1" applyFill="1" applyBorder="1" applyAlignment="1">
      <alignment/>
    </xf>
    <xf numFmtId="3" fontId="6" fillId="0" borderId="46" xfId="0" applyNumberFormat="1" applyFont="1" applyBorder="1" applyAlignment="1">
      <alignment horizontal="right" vertical="top" wrapText="1"/>
    </xf>
    <xf numFmtId="3" fontId="6" fillId="0" borderId="47" xfId="0" applyNumberFormat="1" applyFont="1" applyBorder="1" applyAlignment="1">
      <alignment horizontal="right" vertical="top" wrapText="1"/>
    </xf>
    <xf numFmtId="0" fontId="6" fillId="13" borderId="15" xfId="0" applyFont="1" applyFill="1" applyBorder="1" applyAlignment="1">
      <alignment vertical="center" wrapText="1"/>
    </xf>
    <xf numFmtId="0" fontId="6" fillId="13" borderId="48" xfId="0" applyFont="1" applyFill="1" applyBorder="1" applyAlignment="1">
      <alignment vertical="top" wrapText="1"/>
    </xf>
    <xf numFmtId="0" fontId="9" fillId="0" borderId="49" xfId="0" applyFont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center" wrapText="1"/>
    </xf>
    <xf numFmtId="3" fontId="7" fillId="6" borderId="15" xfId="0" applyNumberFormat="1" applyFont="1" applyFill="1" applyBorder="1" applyAlignment="1">
      <alignment horizontal="right" vertical="top" wrapText="1"/>
    </xf>
    <xf numFmtId="0" fontId="6" fillId="6" borderId="0" xfId="0" applyFont="1" applyFill="1" applyBorder="1" applyAlignment="1">
      <alignment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right"/>
    </xf>
    <xf numFmtId="3" fontId="7" fillId="6" borderId="22" xfId="0" applyNumberFormat="1" applyFont="1" applyFill="1" applyBorder="1" applyAlignment="1">
      <alignment horizontal="right" vertical="top" wrapText="1"/>
    </xf>
    <xf numFmtId="0" fontId="4" fillId="15" borderId="13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/>
    </xf>
    <xf numFmtId="0" fontId="4" fillId="15" borderId="13" xfId="0" applyFont="1" applyFill="1" applyBorder="1" applyAlignment="1">
      <alignment horizontal="center"/>
    </xf>
    <xf numFmtId="0" fontId="4" fillId="15" borderId="33" xfId="0" applyFont="1" applyFill="1" applyBorder="1" applyAlignment="1">
      <alignment/>
    </xf>
    <xf numFmtId="3" fontId="4" fillId="15" borderId="13" xfId="0" applyNumberFormat="1" applyFont="1" applyFill="1" applyBorder="1" applyAlignment="1">
      <alignment/>
    </xf>
    <xf numFmtId="0" fontId="1" fillId="15" borderId="13" xfId="0" applyFont="1" applyFill="1" applyBorder="1" applyAlignment="1">
      <alignment vertical="center"/>
    </xf>
    <xf numFmtId="0" fontId="1" fillId="15" borderId="39" xfId="0" applyFont="1" applyFill="1" applyBorder="1" applyAlignment="1">
      <alignment/>
    </xf>
    <xf numFmtId="0" fontId="1" fillId="0" borderId="5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7" fillId="42" borderId="51" xfId="0" applyFont="1" applyFill="1" applyBorder="1" applyAlignment="1">
      <alignment horizontal="justify" vertical="top" wrapText="1"/>
    </xf>
    <xf numFmtId="0" fontId="7" fillId="0" borderId="34" xfId="0" applyFont="1" applyBorder="1" applyAlignment="1">
      <alignment vertical="top" wrapText="1"/>
    </xf>
    <xf numFmtId="0" fontId="6" fillId="19" borderId="33" xfId="0" applyFont="1" applyFill="1" applyBorder="1" applyAlignment="1">
      <alignment vertical="center"/>
    </xf>
    <xf numFmtId="0" fontId="6" fillId="0" borderId="0" xfId="0" applyFont="1" applyAlignment="1">
      <alignment vertical="top" wrapText="1"/>
    </xf>
    <xf numFmtId="0" fontId="62" fillId="35" borderId="11" xfId="0" applyFont="1" applyFill="1" applyBorder="1" applyAlignment="1">
      <alignment vertical="center" wrapText="1"/>
    </xf>
    <xf numFmtId="0" fontId="63" fillId="0" borderId="26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top" wrapText="1"/>
    </xf>
    <xf numFmtId="3" fontId="7" fillId="13" borderId="13" xfId="0" applyNumberFormat="1" applyFont="1" applyFill="1" applyBorder="1" applyAlignment="1">
      <alignment horizontal="center" vertical="top" wrapText="1"/>
    </xf>
    <xf numFmtId="3" fontId="6" fillId="40" borderId="26" xfId="0" applyNumberFormat="1" applyFont="1" applyFill="1" applyBorder="1" applyAlignment="1">
      <alignment horizontal="right" vertical="top" wrapText="1"/>
    </xf>
    <xf numFmtId="3" fontId="6" fillId="40" borderId="26" xfId="0" applyNumberFormat="1" applyFont="1" applyFill="1" applyBorder="1" applyAlignment="1">
      <alignment horizontal="right" vertical="top"/>
    </xf>
    <xf numFmtId="0" fontId="6" fillId="35" borderId="0" xfId="0" applyFont="1" applyFill="1" applyBorder="1" applyAlignment="1">
      <alignment vertical="center" wrapText="1"/>
    </xf>
    <xf numFmtId="0" fontId="6" fillId="40" borderId="26" xfId="0" applyFont="1" applyFill="1" applyBorder="1" applyAlignment="1">
      <alignment horizontal="center" vertical="top" wrapText="1"/>
    </xf>
    <xf numFmtId="0" fontId="6" fillId="13" borderId="10" xfId="0" applyFont="1" applyFill="1" applyBorder="1" applyAlignment="1">
      <alignment horizontal="left" vertical="center" wrapText="1"/>
    </xf>
    <xf numFmtId="0" fontId="6" fillId="13" borderId="15" xfId="0" applyFont="1" applyFill="1" applyBorder="1" applyAlignment="1">
      <alignment vertical="center" wrapText="1"/>
    </xf>
    <xf numFmtId="0" fontId="6" fillId="13" borderId="12" xfId="0" applyFont="1" applyFill="1" applyBorder="1" applyAlignment="1">
      <alignment vertical="center" wrapText="1"/>
    </xf>
    <xf numFmtId="0" fontId="1" fillId="0" borderId="33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9" fillId="0" borderId="2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40" borderId="47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left" vertical="top" wrapText="1"/>
    </xf>
    <xf numFmtId="3" fontId="6" fillId="0" borderId="53" xfId="0" applyNumberFormat="1" applyFont="1" applyBorder="1" applyAlignment="1">
      <alignment vertical="top" wrapText="1"/>
    </xf>
    <xf numFmtId="3" fontId="4" fillId="19" borderId="54" xfId="0" applyNumberFormat="1" applyFont="1" applyFill="1" applyBorder="1" applyAlignment="1">
      <alignment/>
    </xf>
    <xf numFmtId="3" fontId="4" fillId="19" borderId="29" xfId="0" applyNumberFormat="1" applyFont="1" applyFill="1" applyBorder="1" applyAlignment="1">
      <alignment/>
    </xf>
    <xf numFmtId="0" fontId="7" fillId="19" borderId="29" xfId="0" applyFont="1" applyFill="1" applyBorder="1" applyAlignment="1">
      <alignment vertical="center"/>
    </xf>
    <xf numFmtId="0" fontId="6" fillId="19" borderId="33" xfId="0" applyFont="1" applyFill="1" applyBorder="1" applyAlignment="1">
      <alignment/>
    </xf>
    <xf numFmtId="0" fontId="6" fillId="19" borderId="43" xfId="0" applyFont="1" applyFill="1" applyBorder="1" applyAlignment="1">
      <alignment vertical="center"/>
    </xf>
    <xf numFmtId="0" fontId="0" fillId="0" borderId="55" xfId="0" applyFont="1" applyBorder="1" applyAlignment="1">
      <alignment/>
    </xf>
    <xf numFmtId="3" fontId="7" fillId="41" borderId="56" xfId="0" applyNumberFormat="1" applyFont="1" applyFill="1" applyBorder="1" applyAlignment="1">
      <alignment vertical="top"/>
    </xf>
    <xf numFmtId="3" fontId="4" fillId="37" borderId="57" xfId="0" applyNumberFormat="1" applyFont="1" applyFill="1" applyBorder="1" applyAlignment="1">
      <alignment horizontal="right" vertical="center" wrapText="1"/>
    </xf>
    <xf numFmtId="0" fontId="7" fillId="37" borderId="58" xfId="0" applyFont="1" applyFill="1" applyBorder="1" applyAlignment="1">
      <alignment horizontal="left" vertical="center" wrapText="1"/>
    </xf>
    <xf numFmtId="0" fontId="7" fillId="37" borderId="52" xfId="0" applyFont="1" applyFill="1" applyBorder="1" applyAlignment="1">
      <alignment horizontal="left" vertical="top" wrapText="1"/>
    </xf>
    <xf numFmtId="3" fontId="4" fillId="37" borderId="54" xfId="0" applyNumberFormat="1" applyFont="1" applyFill="1" applyBorder="1" applyAlignment="1">
      <alignment horizontal="right" vertical="center" wrapText="1"/>
    </xf>
    <xf numFmtId="3" fontId="6" fillId="40" borderId="18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vertical="center" wrapText="1"/>
    </xf>
    <xf numFmtId="0" fontId="0" fillId="0" borderId="59" xfId="0" applyBorder="1" applyAlignment="1">
      <alignment/>
    </xf>
    <xf numFmtId="0" fontId="6" fillId="36" borderId="60" xfId="0" applyFont="1" applyFill="1" applyBorder="1" applyAlignment="1">
      <alignment vertical="top"/>
    </xf>
    <xf numFmtId="0" fontId="9" fillId="0" borderId="47" xfId="0" applyFont="1" applyBorder="1" applyAlignment="1">
      <alignment horizontal="center" vertical="top" wrapText="1"/>
    </xf>
    <xf numFmtId="3" fontId="6" fillId="35" borderId="10" xfId="0" applyNumberFormat="1" applyFont="1" applyFill="1" applyBorder="1" applyAlignment="1">
      <alignment horizontal="right" vertical="top" wrapText="1"/>
    </xf>
    <xf numFmtId="3" fontId="4" fillId="40" borderId="61" xfId="0" applyNumberFormat="1" applyFont="1" applyFill="1" applyBorder="1" applyAlignment="1">
      <alignment/>
    </xf>
    <xf numFmtId="3" fontId="6" fillId="35" borderId="41" xfId="0" applyNumberFormat="1" applyFont="1" applyFill="1" applyBorder="1" applyAlignment="1">
      <alignment horizontal="right" vertical="top" wrapText="1"/>
    </xf>
    <xf numFmtId="3" fontId="4" fillId="40" borderId="0" xfId="0" applyNumberFormat="1" applyFont="1" applyFill="1" applyBorder="1" applyAlignment="1">
      <alignment/>
    </xf>
    <xf numFmtId="0" fontId="6" fillId="35" borderId="14" xfId="0" applyFont="1" applyFill="1" applyBorder="1" applyAlignment="1">
      <alignment wrapText="1"/>
    </xf>
    <xf numFmtId="0" fontId="0" fillId="0" borderId="37" xfId="0" applyBorder="1" applyAlignment="1">
      <alignment/>
    </xf>
    <xf numFmtId="3" fontId="7" fillId="35" borderId="62" xfId="0" applyNumberFormat="1" applyFont="1" applyFill="1" applyBorder="1" applyAlignment="1">
      <alignment vertical="top" wrapText="1"/>
    </xf>
    <xf numFmtId="0" fontId="9" fillId="0" borderId="42" xfId="0" applyFont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0" fontId="0" fillId="0" borderId="59" xfId="0" applyBorder="1" applyAlignment="1">
      <alignment/>
    </xf>
    <xf numFmtId="3" fontId="4" fillId="40" borderId="56" xfId="0" applyNumberFormat="1" applyFont="1" applyFill="1" applyBorder="1" applyAlignment="1">
      <alignment/>
    </xf>
    <xf numFmtId="3" fontId="6" fillId="40" borderId="63" xfId="0" applyNumberFormat="1" applyFont="1" applyFill="1" applyBorder="1" applyAlignment="1">
      <alignment horizontal="right" vertical="top" wrapText="1"/>
    </xf>
    <xf numFmtId="3" fontId="6" fillId="40" borderId="27" xfId="0" applyNumberFormat="1" applyFont="1" applyFill="1" applyBorder="1" applyAlignment="1">
      <alignment horizontal="right" vertical="top"/>
    </xf>
    <xf numFmtId="0" fontId="7" fillId="40" borderId="26" xfId="0" applyFont="1" applyFill="1" applyBorder="1" applyAlignment="1">
      <alignment horizontal="center" vertical="top" wrapText="1"/>
    </xf>
    <xf numFmtId="3" fontId="7" fillId="35" borderId="22" xfId="0" applyNumberFormat="1" applyFont="1" applyFill="1" applyBorder="1" applyAlignment="1">
      <alignment vertical="top"/>
    </xf>
    <xf numFmtId="0" fontId="0" fillId="0" borderId="59" xfId="0" applyBorder="1" applyAlignment="1">
      <alignment horizontal="center"/>
    </xf>
    <xf numFmtId="0" fontId="0" fillId="0" borderId="37" xfId="0" applyBorder="1" applyAlignment="1">
      <alignment horizontal="center"/>
    </xf>
    <xf numFmtId="3" fontId="4" fillId="40" borderId="13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 vertical="top"/>
    </xf>
    <xf numFmtId="3" fontId="6" fillId="40" borderId="64" xfId="0" applyNumberFormat="1" applyFont="1" applyFill="1" applyBorder="1" applyAlignment="1">
      <alignment vertical="top"/>
    </xf>
    <xf numFmtId="3" fontId="6" fillId="40" borderId="26" xfId="0" applyNumberFormat="1" applyFont="1" applyFill="1" applyBorder="1" applyAlignment="1">
      <alignment vertical="top"/>
    </xf>
    <xf numFmtId="3" fontId="4" fillId="18" borderId="10" xfId="0" applyNumberFormat="1" applyFont="1" applyFill="1" applyBorder="1" applyAlignment="1">
      <alignment/>
    </xf>
    <xf numFmtId="0" fontId="6" fillId="18" borderId="32" xfId="0" applyFont="1" applyFill="1" applyBorder="1" applyAlignment="1">
      <alignment/>
    </xf>
    <xf numFmtId="0" fontId="6" fillId="18" borderId="10" xfId="0" applyFont="1" applyFill="1" applyBorder="1" applyAlignment="1">
      <alignment/>
    </xf>
    <xf numFmtId="0" fontId="6" fillId="18" borderId="10" xfId="0" applyFont="1" applyFill="1" applyBorder="1" applyAlignment="1">
      <alignment vertical="center"/>
    </xf>
    <xf numFmtId="0" fontId="6" fillId="18" borderId="32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top" wrapText="1"/>
    </xf>
    <xf numFmtId="0" fontId="7" fillId="18" borderId="32" xfId="0" applyFont="1" applyFill="1" applyBorder="1" applyAlignment="1">
      <alignment vertical="center"/>
    </xf>
    <xf numFmtId="3" fontId="4" fillId="18" borderId="32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 vertical="top"/>
    </xf>
    <xf numFmtId="0" fontId="4" fillId="18" borderId="10" xfId="0" applyFont="1" applyFill="1" applyBorder="1" applyAlignment="1">
      <alignment/>
    </xf>
    <xf numFmtId="3" fontId="7" fillId="6" borderId="36" xfId="0" applyNumberFormat="1" applyFont="1" applyFill="1" applyBorder="1" applyAlignment="1">
      <alignment horizontal="right" vertical="top" wrapText="1"/>
    </xf>
    <xf numFmtId="0" fontId="9" fillId="6" borderId="13" xfId="0" applyFont="1" applyFill="1" applyBorder="1" applyAlignment="1">
      <alignment horizontal="left" vertical="center" wrapText="1"/>
    </xf>
    <xf numFmtId="0" fontId="9" fillId="0" borderId="65" xfId="0" applyFont="1" applyBorder="1" applyAlignment="1">
      <alignment horizontal="center" vertical="center" wrapText="1"/>
    </xf>
    <xf numFmtId="3" fontId="6" fillId="6" borderId="21" xfId="0" applyNumberFormat="1" applyFont="1" applyFill="1" applyBorder="1" applyAlignment="1">
      <alignment/>
    </xf>
    <xf numFmtId="3" fontId="6" fillId="40" borderId="25" xfId="0" applyNumberFormat="1" applyFont="1" applyFill="1" applyBorder="1" applyAlignment="1">
      <alignment horizontal="right" vertical="top" wrapText="1"/>
    </xf>
    <xf numFmtId="0" fontId="9" fillId="0" borderId="65" xfId="0" applyFont="1" applyBorder="1" applyAlignment="1">
      <alignment horizontal="center" vertical="top" wrapText="1"/>
    </xf>
    <xf numFmtId="3" fontId="7" fillId="6" borderId="10" xfId="0" applyNumberFormat="1" applyFont="1" applyFill="1" applyBorder="1" applyAlignment="1">
      <alignment vertical="top"/>
    </xf>
    <xf numFmtId="3" fontId="6" fillId="40" borderId="46" xfId="0" applyNumberFormat="1" applyFont="1" applyFill="1" applyBorder="1" applyAlignment="1">
      <alignment horizontal="right" vertical="top" wrapText="1"/>
    </xf>
    <xf numFmtId="0" fontId="9" fillId="6" borderId="10" xfId="0" applyFont="1" applyFill="1" applyBorder="1" applyAlignment="1">
      <alignment horizontal="left" vertical="center" wrapText="1"/>
    </xf>
    <xf numFmtId="3" fontId="7" fillId="6" borderId="66" xfId="0" applyNumberFormat="1" applyFont="1" applyFill="1" applyBorder="1" applyAlignment="1">
      <alignment vertical="top"/>
    </xf>
    <xf numFmtId="0" fontId="1" fillId="0" borderId="13" xfId="0" applyFont="1" applyBorder="1" applyAlignment="1">
      <alignment/>
    </xf>
    <xf numFmtId="0" fontId="9" fillId="6" borderId="22" xfId="0" applyFont="1" applyFill="1" applyBorder="1" applyAlignment="1">
      <alignment horizontal="left" vertical="top" wrapText="1"/>
    </xf>
    <xf numFmtId="3" fontId="6" fillId="0" borderId="40" xfId="0" applyNumberFormat="1" applyFont="1" applyBorder="1" applyAlignment="1">
      <alignment horizontal="right" vertical="top" wrapText="1"/>
    </xf>
    <xf numFmtId="0" fontId="6" fillId="6" borderId="23" xfId="0" applyFont="1" applyFill="1" applyBorder="1" applyAlignment="1">
      <alignment horizontal="left" vertical="center" wrapText="1"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3" fontId="7" fillId="6" borderId="42" xfId="0" applyNumberFormat="1" applyFont="1" applyFill="1" applyBorder="1" applyAlignment="1">
      <alignment vertical="top"/>
    </xf>
    <xf numFmtId="0" fontId="6" fillId="6" borderId="36" xfId="0" applyFont="1" applyFill="1" applyBorder="1" applyAlignment="1">
      <alignment wrapText="1"/>
    </xf>
    <xf numFmtId="0" fontId="6" fillId="0" borderId="52" xfId="0" applyFont="1" applyBorder="1" applyAlignment="1">
      <alignment horizontal="center" vertical="top" wrapText="1"/>
    </xf>
    <xf numFmtId="3" fontId="7" fillId="13" borderId="51" xfId="0" applyNumberFormat="1" applyFont="1" applyFill="1" applyBorder="1" applyAlignment="1">
      <alignment horizontal="right" vertical="top" wrapText="1"/>
    </xf>
    <xf numFmtId="3" fontId="6" fillId="0" borderId="31" xfId="0" applyNumberFormat="1" applyFont="1" applyBorder="1" applyAlignment="1">
      <alignment horizontal="right" vertical="top" wrapText="1"/>
    </xf>
    <xf numFmtId="3" fontId="7" fillId="13" borderId="10" xfId="0" applyNumberFormat="1" applyFont="1" applyFill="1" applyBorder="1" applyAlignment="1">
      <alignment horizontal="right" vertical="top" wrapText="1"/>
    </xf>
    <xf numFmtId="3" fontId="6" fillId="40" borderId="61" xfId="0" applyNumberFormat="1" applyFont="1" applyFill="1" applyBorder="1" applyAlignment="1">
      <alignment vertical="top"/>
    </xf>
    <xf numFmtId="0" fontId="6" fillId="13" borderId="16" xfId="0" applyFont="1" applyFill="1" applyBorder="1" applyAlignment="1">
      <alignment horizontal="left" vertical="top" wrapText="1"/>
    </xf>
    <xf numFmtId="0" fontId="6" fillId="13" borderId="57" xfId="0" applyFont="1" applyFill="1" applyBorder="1" applyAlignment="1">
      <alignment horizontal="left" vertical="top" wrapText="1"/>
    </xf>
    <xf numFmtId="3" fontId="7" fillId="13" borderId="10" xfId="0" applyNumberFormat="1" applyFont="1" applyFill="1" applyBorder="1" applyAlignment="1">
      <alignment horizontal="right" vertical="top"/>
    </xf>
    <xf numFmtId="3" fontId="6" fillId="0" borderId="28" xfId="0" applyNumberFormat="1" applyFont="1" applyBorder="1" applyAlignment="1">
      <alignment horizontal="right" vertical="top" wrapText="1"/>
    </xf>
    <xf numFmtId="3" fontId="7" fillId="13" borderId="40" xfId="0" applyNumberFormat="1" applyFont="1" applyFill="1" applyBorder="1" applyAlignment="1">
      <alignment vertical="top"/>
    </xf>
    <xf numFmtId="3" fontId="7" fillId="13" borderId="66" xfId="0" applyNumberFormat="1" applyFont="1" applyFill="1" applyBorder="1" applyAlignment="1">
      <alignment vertical="top"/>
    </xf>
    <xf numFmtId="0" fontId="6" fillId="13" borderId="61" xfId="0" applyFont="1" applyFill="1" applyBorder="1" applyAlignment="1">
      <alignment horizontal="left" vertical="top" wrapText="1"/>
    </xf>
    <xf numFmtId="3" fontId="7" fillId="13" borderId="13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7" fillId="13" borderId="0" xfId="0" applyNumberFormat="1" applyFont="1" applyFill="1" applyBorder="1" applyAlignment="1">
      <alignment horizontal="right" vertical="top" wrapText="1"/>
    </xf>
    <xf numFmtId="3" fontId="6" fillId="0" borderId="41" xfId="0" applyNumberFormat="1" applyFont="1" applyBorder="1" applyAlignment="1">
      <alignment horizontal="right" vertical="top" wrapText="1"/>
    </xf>
    <xf numFmtId="3" fontId="6" fillId="0" borderId="25" xfId="0" applyNumberFormat="1" applyFont="1" applyBorder="1" applyAlignment="1">
      <alignment horizontal="right" vertical="top" wrapText="1"/>
    </xf>
    <xf numFmtId="0" fontId="6" fillId="0" borderId="47" xfId="0" applyFont="1" applyBorder="1" applyAlignment="1">
      <alignment horizontal="center" vertical="top" wrapText="1"/>
    </xf>
    <xf numFmtId="3" fontId="7" fillId="13" borderId="10" xfId="0" applyNumberFormat="1" applyFont="1" applyFill="1" applyBorder="1" applyAlignment="1">
      <alignment horizontal="right" vertical="top" wrapText="1"/>
    </xf>
    <xf numFmtId="3" fontId="4" fillId="16" borderId="21" xfId="0" applyNumberFormat="1" applyFont="1" applyFill="1" applyBorder="1" applyAlignment="1">
      <alignment/>
    </xf>
    <xf numFmtId="3" fontId="7" fillId="4" borderId="10" xfId="0" applyNumberFormat="1" applyFont="1" applyFill="1" applyBorder="1" applyAlignment="1">
      <alignment vertical="top"/>
    </xf>
    <xf numFmtId="0" fontId="9" fillId="0" borderId="47" xfId="0" applyFont="1" applyBorder="1" applyAlignment="1">
      <alignment horizontal="center" vertical="top" wrapText="1"/>
    </xf>
    <xf numFmtId="3" fontId="6" fillId="0" borderId="34" xfId="0" applyNumberFormat="1" applyFont="1" applyBorder="1" applyAlignment="1">
      <alignment horizontal="right" vertical="top" wrapText="1"/>
    </xf>
    <xf numFmtId="0" fontId="6" fillId="0" borderId="39" xfId="0" applyFont="1" applyBorder="1" applyAlignment="1">
      <alignment horizontal="center" vertical="top" wrapText="1"/>
    </xf>
    <xf numFmtId="0" fontId="6" fillId="3" borderId="56" xfId="0" applyFont="1" applyFill="1" applyBorder="1" applyAlignment="1">
      <alignment wrapText="1"/>
    </xf>
    <xf numFmtId="3" fontId="6" fillId="40" borderId="40" xfId="0" applyNumberFormat="1" applyFont="1" applyFill="1" applyBorder="1" applyAlignment="1">
      <alignment vertical="top"/>
    </xf>
    <xf numFmtId="3" fontId="6" fillId="40" borderId="41" xfId="0" applyNumberFormat="1" applyFont="1" applyFill="1" applyBorder="1" applyAlignment="1">
      <alignment vertical="top"/>
    </xf>
    <xf numFmtId="0" fontId="6" fillId="40" borderId="41" xfId="0" applyFont="1" applyFill="1" applyBorder="1" applyAlignment="1">
      <alignment vertical="top" wrapText="1"/>
    </xf>
    <xf numFmtId="0" fontId="6" fillId="40" borderId="41" xfId="0" applyFont="1" applyFill="1" applyBorder="1" applyAlignment="1">
      <alignment horizontal="center" vertical="top" wrapText="1"/>
    </xf>
    <xf numFmtId="3" fontId="7" fillId="3" borderId="10" xfId="0" applyNumberFormat="1" applyFont="1" applyFill="1" applyBorder="1" applyAlignment="1">
      <alignment vertical="top"/>
    </xf>
    <xf numFmtId="0" fontId="6" fillId="40" borderId="60" xfId="0" applyFont="1" applyFill="1" applyBorder="1" applyAlignment="1">
      <alignment horizontal="center" vertical="top" wrapText="1"/>
    </xf>
    <xf numFmtId="3" fontId="7" fillId="3" borderId="10" xfId="0" applyNumberFormat="1" applyFont="1" applyFill="1" applyBorder="1" applyAlignment="1">
      <alignment vertical="top"/>
    </xf>
    <xf numFmtId="3" fontId="6" fillId="40" borderId="55" xfId="0" applyNumberFormat="1" applyFont="1" applyFill="1" applyBorder="1" applyAlignment="1">
      <alignment vertical="top"/>
    </xf>
    <xf numFmtId="3" fontId="6" fillId="40" borderId="60" xfId="0" applyNumberFormat="1" applyFont="1" applyFill="1" applyBorder="1" applyAlignment="1">
      <alignment vertical="top"/>
    </xf>
    <xf numFmtId="0" fontId="1" fillId="0" borderId="28" xfId="0" applyFont="1" applyBorder="1" applyAlignment="1">
      <alignment horizontal="center" vertical="top" wrapText="1"/>
    </xf>
    <xf numFmtId="3" fontId="6" fillId="40" borderId="61" xfId="0" applyNumberFormat="1" applyFont="1" applyFill="1" applyBorder="1" applyAlignment="1">
      <alignment horizontal="right" vertical="top"/>
    </xf>
    <xf numFmtId="3" fontId="6" fillId="0" borderId="55" xfId="0" applyNumberFormat="1" applyFont="1" applyBorder="1" applyAlignment="1">
      <alignment vertical="top"/>
    </xf>
    <xf numFmtId="3" fontId="6" fillId="0" borderId="41" xfId="0" applyNumberFormat="1" applyFont="1" applyBorder="1" applyAlignment="1">
      <alignment vertical="top"/>
    </xf>
    <xf numFmtId="0" fontId="9" fillId="0" borderId="4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vertical="top"/>
    </xf>
    <xf numFmtId="0" fontId="6" fillId="0" borderId="50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3" fontId="6" fillId="0" borderId="36" xfId="0" applyNumberFormat="1" applyFont="1" applyBorder="1" applyAlignment="1">
      <alignment vertical="top"/>
    </xf>
    <xf numFmtId="0" fontId="1" fillId="0" borderId="67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3" fontId="6" fillId="0" borderId="40" xfId="0" applyNumberFormat="1" applyFont="1" applyBorder="1" applyAlignment="1">
      <alignment horizontal="right" vertical="top"/>
    </xf>
    <xf numFmtId="3" fontId="6" fillId="0" borderId="15" xfId="0" applyNumberFormat="1" applyFont="1" applyBorder="1" applyAlignment="1">
      <alignment horizontal="right" vertical="top" wrapText="1"/>
    </xf>
    <xf numFmtId="0" fontId="6" fillId="0" borderId="60" xfId="0" applyFont="1" applyBorder="1" applyAlignment="1">
      <alignment horizontal="center" vertical="top" wrapText="1"/>
    </xf>
    <xf numFmtId="0" fontId="9" fillId="0" borderId="68" xfId="0" applyFont="1" applyBorder="1" applyAlignment="1">
      <alignment horizontal="center" vertical="top" wrapText="1"/>
    </xf>
    <xf numFmtId="3" fontId="6" fillId="40" borderId="15" xfId="0" applyNumberFormat="1" applyFont="1" applyFill="1" applyBorder="1" applyAlignment="1">
      <alignment vertical="top"/>
    </xf>
    <xf numFmtId="0" fontId="7" fillId="40" borderId="60" xfId="0" applyFont="1" applyFill="1" applyBorder="1" applyAlignment="1">
      <alignment horizontal="center" vertical="top" wrapText="1"/>
    </xf>
    <xf numFmtId="3" fontId="6" fillId="40" borderId="22" xfId="0" applyNumberFormat="1" applyFont="1" applyFill="1" applyBorder="1" applyAlignment="1">
      <alignment vertical="top"/>
    </xf>
    <xf numFmtId="3" fontId="6" fillId="40" borderId="60" xfId="0" applyNumberFormat="1" applyFont="1" applyFill="1" applyBorder="1" applyAlignment="1">
      <alignment vertical="top"/>
    </xf>
    <xf numFmtId="0" fontId="1" fillId="0" borderId="41" xfId="0" applyFont="1" applyBorder="1" applyAlignment="1">
      <alignment horizontal="center" vertical="center" wrapText="1"/>
    </xf>
    <xf numFmtId="0" fontId="7" fillId="40" borderId="41" xfId="0" applyFont="1" applyFill="1" applyBorder="1" applyAlignment="1">
      <alignment horizontal="center" vertical="top" wrapText="1"/>
    </xf>
    <xf numFmtId="0" fontId="6" fillId="0" borderId="69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3" fontId="6" fillId="0" borderId="33" xfId="0" applyNumberFormat="1" applyFont="1" applyBorder="1" applyAlignment="1">
      <alignment horizontal="center" vertical="top"/>
    </xf>
    <xf numFmtId="3" fontId="6" fillId="0" borderId="63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  <xf numFmtId="3" fontId="6" fillId="0" borderId="6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47" xfId="0" applyNumberFormat="1" applyFont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 wrapText="1"/>
    </xf>
    <xf numFmtId="0" fontId="6" fillId="0" borderId="33" xfId="0" applyFont="1" applyBorder="1" applyAlignment="1">
      <alignment horizontal="center" vertical="top" wrapText="1"/>
    </xf>
    <xf numFmtId="0" fontId="9" fillId="0" borderId="67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3" fontId="6" fillId="40" borderId="40" xfId="0" applyNumberFormat="1" applyFont="1" applyFill="1" applyBorder="1" applyAlignment="1">
      <alignment vertical="top"/>
    </xf>
    <xf numFmtId="3" fontId="6" fillId="40" borderId="17" xfId="0" applyNumberFormat="1" applyFont="1" applyFill="1" applyBorder="1" applyAlignment="1">
      <alignment vertical="top"/>
    </xf>
    <xf numFmtId="3" fontId="6" fillId="0" borderId="22" xfId="0" applyNumberFormat="1" applyFont="1" applyBorder="1" applyAlignment="1">
      <alignment horizontal="left" vertical="top" wrapText="1"/>
    </xf>
    <xf numFmtId="3" fontId="6" fillId="0" borderId="60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vertical="top"/>
    </xf>
    <xf numFmtId="3" fontId="6" fillId="0" borderId="60" xfId="0" applyNumberFormat="1" applyFont="1" applyBorder="1" applyAlignment="1">
      <alignment vertical="top"/>
    </xf>
    <xf numFmtId="0" fontId="6" fillId="0" borderId="60" xfId="0" applyFont="1" applyBorder="1" applyAlignment="1">
      <alignment horizontal="center" vertical="top" wrapText="1"/>
    </xf>
    <xf numFmtId="0" fontId="6" fillId="40" borderId="14" xfId="0" applyFont="1" applyFill="1" applyBorder="1" applyAlignment="1">
      <alignment horizontal="center" vertical="top" wrapText="1"/>
    </xf>
    <xf numFmtId="0" fontId="6" fillId="13" borderId="22" xfId="0" applyFont="1" applyFill="1" applyBorder="1" applyAlignment="1">
      <alignment horizontal="left" vertical="center" wrapText="1"/>
    </xf>
    <xf numFmtId="0" fontId="6" fillId="37" borderId="0" xfId="0" applyFont="1" applyFill="1" applyAlignment="1">
      <alignment horizontal="left" vertical="center"/>
    </xf>
    <xf numFmtId="0" fontId="61" fillId="37" borderId="0" xfId="0" applyFont="1" applyFill="1" applyAlignment="1">
      <alignment horizontal="center"/>
    </xf>
    <xf numFmtId="0" fontId="7" fillId="37" borderId="0" xfId="0" applyFont="1" applyFill="1" applyAlignment="1">
      <alignment horizontal="left" vertical="top"/>
    </xf>
    <xf numFmtId="0" fontId="7" fillId="37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35" xfId="0" applyFont="1" applyBorder="1" applyAlignment="1">
      <alignment horizontal="center" vertical="center" wrapText="1"/>
    </xf>
    <xf numFmtId="0" fontId="0" fillId="0" borderId="70" xfId="0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0" fillId="0" borderId="71" xfId="0" applyBorder="1" applyAlignment="1">
      <alignment/>
    </xf>
    <xf numFmtId="0" fontId="0" fillId="0" borderId="70" xfId="0" applyBorder="1" applyAlignment="1">
      <alignment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7" borderId="0" xfId="0" applyFont="1" applyFill="1" applyAlignment="1">
      <alignment horizontal="left"/>
    </xf>
    <xf numFmtId="0" fontId="1" fillId="37" borderId="23" xfId="0" applyFont="1" applyFill="1" applyBorder="1" applyAlignment="1">
      <alignment horizontal="left"/>
    </xf>
    <xf numFmtId="0" fontId="64" fillId="0" borderId="0" xfId="0" applyFont="1" applyAlignment="1">
      <alignment horizontal="left" vertical="center"/>
    </xf>
    <xf numFmtId="0" fontId="4" fillId="37" borderId="22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top" wrapText="1"/>
    </xf>
    <xf numFmtId="0" fontId="6" fillId="40" borderId="32" xfId="0" applyFont="1" applyFill="1" applyBorder="1" applyAlignment="1">
      <alignment horizontal="center" vertical="top" wrapText="1"/>
    </xf>
    <xf numFmtId="0" fontId="6" fillId="40" borderId="21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5" fillId="0" borderId="0" xfId="0" applyFont="1" applyAlignment="1">
      <alignment horizontal="center" vertical="center"/>
    </xf>
    <xf numFmtId="0" fontId="53" fillId="0" borderId="0" xfId="53" applyAlignment="1" applyProtection="1">
      <alignment horizontal="center" vertical="center"/>
      <protection/>
    </xf>
    <xf numFmtId="0" fontId="4" fillId="41" borderId="23" xfId="0" applyFont="1" applyFill="1" applyBorder="1" applyAlignment="1">
      <alignment horizontal="center" vertical="top" wrapText="1"/>
    </xf>
    <xf numFmtId="0" fontId="4" fillId="41" borderId="2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6" fillId="40" borderId="22" xfId="0" applyFont="1" applyFill="1" applyBorder="1" applyAlignment="1">
      <alignment horizontal="left" vertical="center" wrapText="1"/>
    </xf>
    <xf numFmtId="0" fontId="6" fillId="40" borderId="15" xfId="0" applyFont="1" applyFill="1" applyBorder="1" applyAlignment="1">
      <alignment horizontal="left" vertical="center" wrapText="1"/>
    </xf>
    <xf numFmtId="0" fontId="6" fillId="40" borderId="14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66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3" fontId="7" fillId="6" borderId="13" xfId="0" applyNumberFormat="1" applyFont="1" applyFill="1" applyBorder="1" applyAlignment="1">
      <alignment horizontal="center" vertical="top"/>
    </xf>
    <xf numFmtId="3" fontId="7" fillId="6" borderId="32" xfId="0" applyNumberFormat="1" applyFont="1" applyFill="1" applyBorder="1" applyAlignment="1">
      <alignment horizontal="center" vertical="top"/>
    </xf>
    <xf numFmtId="3" fontId="7" fillId="6" borderId="21" xfId="0" applyNumberFormat="1" applyFont="1" applyFill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3" fontId="6" fillId="0" borderId="32" xfId="0" applyNumberFormat="1" applyFont="1" applyBorder="1" applyAlignment="1">
      <alignment horizontal="center" vertical="top"/>
    </xf>
    <xf numFmtId="3" fontId="6" fillId="0" borderId="21" xfId="0" applyNumberFormat="1" applyFont="1" applyBorder="1" applyAlignment="1">
      <alignment horizontal="center" vertical="top"/>
    </xf>
    <xf numFmtId="3" fontId="7" fillId="13" borderId="72" xfId="0" applyNumberFormat="1" applyFont="1" applyFill="1" applyBorder="1" applyAlignment="1">
      <alignment horizontal="center" vertical="top"/>
    </xf>
    <xf numFmtId="3" fontId="7" fillId="13" borderId="32" xfId="0" applyNumberFormat="1" applyFont="1" applyFill="1" applyBorder="1" applyAlignment="1">
      <alignment horizontal="center" vertical="top"/>
    </xf>
    <xf numFmtId="3" fontId="7" fillId="13" borderId="21" xfId="0" applyNumberFormat="1" applyFont="1" applyFill="1" applyBorder="1" applyAlignment="1">
      <alignment horizontal="center" vertical="top"/>
    </xf>
    <xf numFmtId="3" fontId="6" fillId="0" borderId="63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3" fontId="6" fillId="0" borderId="34" xfId="0" applyNumberFormat="1" applyFont="1" applyBorder="1" applyAlignment="1">
      <alignment horizontal="center" vertical="top" wrapText="1"/>
    </xf>
    <xf numFmtId="3" fontId="6" fillId="0" borderId="26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3" fontId="7" fillId="6" borderId="13" xfId="0" applyNumberFormat="1" applyFont="1" applyFill="1" applyBorder="1" applyAlignment="1">
      <alignment horizontal="right" vertical="top" wrapText="1"/>
    </xf>
    <xf numFmtId="3" fontId="7" fillId="6" borderId="21" xfId="0" applyNumberFormat="1" applyFont="1" applyFill="1" applyBorder="1" applyAlignment="1">
      <alignment horizontal="right" vertical="top"/>
    </xf>
    <xf numFmtId="3" fontId="6" fillId="0" borderId="27" xfId="0" applyNumberFormat="1" applyFont="1" applyBorder="1" applyAlignment="1">
      <alignment horizontal="center" vertical="top" wrapText="1"/>
    </xf>
    <xf numFmtId="3" fontId="6" fillId="0" borderId="25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9" fillId="40" borderId="36" xfId="0" applyFont="1" applyFill="1" applyBorder="1" applyAlignment="1">
      <alignment horizontal="left" vertical="top" wrapText="1"/>
    </xf>
    <xf numFmtId="0" fontId="9" fillId="40" borderId="33" xfId="0" applyFont="1" applyFill="1" applyBorder="1" applyAlignment="1">
      <alignment horizontal="left" vertical="top"/>
    </xf>
    <xf numFmtId="0" fontId="9" fillId="40" borderId="39" xfId="0" applyFont="1" applyFill="1" applyBorder="1" applyAlignment="1">
      <alignment horizontal="left" vertical="top"/>
    </xf>
    <xf numFmtId="3" fontId="6" fillId="0" borderId="63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0" fontId="6" fillId="0" borderId="69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3" fontId="7" fillId="13" borderId="13" xfId="0" applyNumberFormat="1" applyFont="1" applyFill="1" applyBorder="1" applyAlignment="1">
      <alignment horizontal="center" vertical="top" wrapText="1"/>
    </xf>
    <xf numFmtId="3" fontId="7" fillId="13" borderId="21" xfId="0" applyNumberFormat="1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top" wrapText="1"/>
    </xf>
    <xf numFmtId="0" fontId="6" fillId="40" borderId="40" xfId="0" applyFont="1" applyFill="1" applyBorder="1" applyAlignment="1">
      <alignment horizontal="left" vertical="center" wrapText="1"/>
    </xf>
    <xf numFmtId="0" fontId="6" fillId="40" borderId="41" xfId="0" applyFont="1" applyFill="1" applyBorder="1" applyAlignment="1">
      <alignment horizontal="left" vertical="center" wrapText="1"/>
    </xf>
    <xf numFmtId="0" fontId="6" fillId="40" borderId="42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9" fillId="0" borderId="2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9" fillId="0" borderId="5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6" fillId="40" borderId="74" xfId="0" applyFont="1" applyFill="1" applyBorder="1" applyAlignment="1">
      <alignment horizontal="center" vertical="center"/>
    </xf>
    <xf numFmtId="0" fontId="6" fillId="40" borderId="75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left" vertical="center" wrapText="1"/>
    </xf>
    <xf numFmtId="0" fontId="9" fillId="40" borderId="15" xfId="0" applyFont="1" applyFill="1" applyBorder="1" applyAlignment="1">
      <alignment horizontal="left" vertical="center"/>
    </xf>
    <xf numFmtId="0" fontId="9" fillId="40" borderId="14" xfId="0" applyFont="1" applyFill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12" fillId="41" borderId="0" xfId="0" applyFont="1" applyFill="1" applyAlignment="1">
      <alignment horizontal="center" vertical="center" wrapText="1"/>
    </xf>
    <xf numFmtId="0" fontId="12" fillId="41" borderId="0" xfId="0" applyFont="1" applyFill="1" applyAlignment="1">
      <alignment horizontal="center" vertical="center"/>
    </xf>
    <xf numFmtId="3" fontId="9" fillId="40" borderId="15" xfId="0" applyNumberFormat="1" applyFont="1" applyFill="1" applyBorder="1" applyAlignment="1">
      <alignment horizontal="left" wrapText="1"/>
    </xf>
    <xf numFmtId="3" fontId="9" fillId="40" borderId="15" xfId="0" applyNumberFormat="1" applyFont="1" applyFill="1" applyBorder="1" applyAlignment="1">
      <alignment horizontal="left"/>
    </xf>
    <xf numFmtId="3" fontId="9" fillId="40" borderId="14" xfId="0" applyNumberFormat="1" applyFont="1" applyFill="1" applyBorder="1" applyAlignment="1">
      <alignment horizontal="left"/>
    </xf>
    <xf numFmtId="0" fontId="6" fillId="40" borderId="69" xfId="0" applyFont="1" applyFill="1" applyBorder="1" applyAlignment="1">
      <alignment horizontal="center" vertical="center"/>
    </xf>
    <xf numFmtId="3" fontId="9" fillId="40" borderId="40" xfId="0" applyNumberFormat="1" applyFont="1" applyFill="1" applyBorder="1" applyAlignment="1">
      <alignment horizontal="left" wrapText="1"/>
    </xf>
    <xf numFmtId="3" fontId="9" fillId="40" borderId="41" xfId="0" applyNumberFormat="1" applyFont="1" applyFill="1" applyBorder="1" applyAlignment="1">
      <alignment horizontal="left"/>
    </xf>
    <xf numFmtId="3" fontId="9" fillId="40" borderId="42" xfId="0" applyNumberFormat="1" applyFont="1" applyFill="1" applyBorder="1" applyAlignment="1">
      <alignment horizontal="left"/>
    </xf>
    <xf numFmtId="0" fontId="6" fillId="40" borderId="61" xfId="0" applyFont="1" applyFill="1" applyBorder="1" applyAlignment="1">
      <alignment horizontal="center" vertical="center"/>
    </xf>
    <xf numFmtId="0" fontId="6" fillId="40" borderId="66" xfId="0" applyFont="1" applyFill="1" applyBorder="1" applyAlignment="1">
      <alignment horizontal="center" vertical="center"/>
    </xf>
    <xf numFmtId="0" fontId="13" fillId="37" borderId="22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3" fontId="9" fillId="40" borderId="22" xfId="0" applyNumberFormat="1" applyFont="1" applyFill="1" applyBorder="1" applyAlignment="1">
      <alignment horizontal="left" wrapText="1"/>
    </xf>
    <xf numFmtId="0" fontId="6" fillId="0" borderId="29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right" vertical="top"/>
    </xf>
    <xf numFmtId="3" fontId="6" fillId="0" borderId="34" xfId="0" applyNumberFormat="1" applyFont="1" applyBorder="1" applyAlignment="1">
      <alignment horizontal="right" vertical="top"/>
    </xf>
    <xf numFmtId="0" fontId="1" fillId="0" borderId="26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0" fontId="6" fillId="0" borderId="66" xfId="0" applyFont="1" applyBorder="1" applyAlignment="1">
      <alignment horizontal="center" vertical="top" wrapText="1"/>
    </xf>
    <xf numFmtId="3" fontId="9" fillId="40" borderId="22" xfId="0" applyNumberFormat="1" applyFont="1" applyFill="1" applyBorder="1" applyAlignment="1">
      <alignment horizontal="left" vertical="top" wrapText="1"/>
    </xf>
    <xf numFmtId="3" fontId="4" fillId="40" borderId="15" xfId="0" applyNumberFormat="1" applyFont="1" applyFill="1" applyBorder="1" applyAlignment="1">
      <alignment horizontal="left" vertical="top"/>
    </xf>
    <xf numFmtId="3" fontId="4" fillId="40" borderId="14" xfId="0" applyNumberFormat="1" applyFont="1" applyFill="1" applyBorder="1" applyAlignment="1">
      <alignment horizontal="left" vertical="top"/>
    </xf>
    <xf numFmtId="3" fontId="6" fillId="0" borderId="54" xfId="0" applyNumberFormat="1" applyFont="1" applyBorder="1" applyAlignment="1">
      <alignment horizontal="right" vertical="top"/>
    </xf>
    <xf numFmtId="3" fontId="6" fillId="0" borderId="76" xfId="0" applyNumberFormat="1" applyFont="1" applyBorder="1" applyAlignment="1">
      <alignment horizontal="right" vertical="top"/>
    </xf>
    <xf numFmtId="0" fontId="3" fillId="0" borderId="6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3" fontId="9" fillId="40" borderId="60" xfId="0" applyNumberFormat="1" applyFont="1" applyFill="1" applyBorder="1" applyAlignment="1">
      <alignment horizontal="left" wrapText="1"/>
    </xf>
    <xf numFmtId="3" fontId="9" fillId="40" borderId="17" xfId="0" applyNumberFormat="1" applyFont="1" applyFill="1" applyBorder="1" applyAlignment="1">
      <alignment horizontal="left" wrapText="1"/>
    </xf>
    <xf numFmtId="0" fontId="3" fillId="0" borderId="77" xfId="0" applyFont="1" applyBorder="1" applyAlignment="1">
      <alignment horizontal="center" vertical="center"/>
    </xf>
    <xf numFmtId="0" fontId="6" fillId="40" borderId="3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9" fillId="40" borderId="36" xfId="0" applyFont="1" applyFill="1" applyBorder="1" applyAlignment="1">
      <alignment horizontal="left" vertical="center" wrapText="1"/>
    </xf>
    <xf numFmtId="0" fontId="9" fillId="40" borderId="33" xfId="0" applyFont="1" applyFill="1" applyBorder="1" applyAlignment="1">
      <alignment horizontal="left" vertical="center"/>
    </xf>
    <xf numFmtId="0" fontId="9" fillId="40" borderId="39" xfId="0" applyFont="1" applyFill="1" applyBorder="1" applyAlignment="1">
      <alignment horizontal="left" vertical="center"/>
    </xf>
    <xf numFmtId="0" fontId="6" fillId="0" borderId="4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arzakulturu.org.rs%20e-mail;centarzakulturu@open.telekom.rs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2"/>
  <sheetViews>
    <sheetView zoomScale="67" zoomScaleNormal="67" zoomScalePageLayoutView="0" workbookViewId="0" topLeftCell="A1">
      <selection activeCell="Q27" sqref="Q27"/>
    </sheetView>
  </sheetViews>
  <sheetFormatPr defaultColWidth="9.140625" defaultRowHeight="12.75"/>
  <cols>
    <col min="1" max="1" width="7.00390625" style="15" customWidth="1"/>
    <col min="2" max="2" width="36.421875" style="1" customWidth="1"/>
    <col min="3" max="3" width="18.28125" style="1" customWidth="1"/>
    <col min="4" max="4" width="18.57421875" style="1" customWidth="1"/>
    <col min="5" max="5" width="19.7109375" style="15" customWidth="1"/>
    <col min="6" max="6" width="17.140625" style="15" customWidth="1"/>
    <col min="7" max="7" width="16.28125" style="15" customWidth="1"/>
    <col min="8" max="8" width="15.57421875" style="1" customWidth="1"/>
    <col min="9" max="9" width="16.00390625" style="1" customWidth="1"/>
    <col min="10" max="10" width="16.7109375" style="1" customWidth="1"/>
    <col min="11" max="11" width="0.2890625" style="1" customWidth="1"/>
    <col min="12" max="12" width="9.140625" style="1" customWidth="1"/>
    <col min="13" max="13" width="6.421875" style="1" customWidth="1"/>
    <col min="14" max="14" width="12.00390625" style="1" customWidth="1"/>
    <col min="15" max="15" width="10.57421875" style="1" customWidth="1"/>
    <col min="16" max="16" width="10.28125" style="1" customWidth="1"/>
    <col min="17" max="17" width="9.140625" style="19" customWidth="1"/>
  </cols>
  <sheetData>
    <row r="1" ht="15.75">
      <c r="A1" s="22"/>
    </row>
    <row r="2" ht="15.75">
      <c r="A2" s="22"/>
    </row>
    <row r="3" ht="10.5" customHeight="1">
      <c r="A3" s="22"/>
    </row>
    <row r="4" spans="1:11" ht="21.75" customHeight="1">
      <c r="A4" s="500" t="s">
        <v>110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</row>
    <row r="5" spans="1:2" ht="20.25">
      <c r="A5" s="22"/>
      <c r="B5" s="7"/>
    </row>
    <row r="6" spans="1:5" ht="20.25">
      <c r="A6" s="22"/>
      <c r="B6" s="7"/>
      <c r="E6" s="38"/>
    </row>
    <row r="7" spans="1:2" ht="20.25">
      <c r="A7" s="22"/>
      <c r="B7" s="7"/>
    </row>
    <row r="8" spans="1:2" ht="20.25">
      <c r="A8" s="22"/>
      <c r="B8" s="7"/>
    </row>
    <row r="9" spans="1:10" ht="24" customHeight="1">
      <c r="A9" s="470"/>
      <c r="B9" s="470"/>
      <c r="C9" s="470"/>
      <c r="D9" s="470"/>
      <c r="E9" s="470"/>
      <c r="F9" s="470"/>
      <c r="G9" s="470"/>
      <c r="H9" s="470"/>
      <c r="I9" s="470"/>
      <c r="J9" s="470"/>
    </row>
    <row r="10" spans="1:10" ht="30" customHeight="1">
      <c r="A10" s="471" t="s">
        <v>3</v>
      </c>
      <c r="B10" s="471"/>
      <c r="C10" s="471"/>
      <c r="D10" s="471"/>
      <c r="E10" s="471"/>
      <c r="F10" s="471"/>
      <c r="G10" s="471"/>
      <c r="H10" s="471"/>
      <c r="I10" s="471"/>
      <c r="J10" s="471"/>
    </row>
    <row r="11" spans="1:10" ht="24.75" customHeight="1">
      <c r="A11" s="471" t="s">
        <v>4</v>
      </c>
      <c r="B11" s="471"/>
      <c r="C11" s="471"/>
      <c r="D11" s="471"/>
      <c r="E11" s="471"/>
      <c r="F11" s="471"/>
      <c r="G11" s="471"/>
      <c r="H11" s="471"/>
      <c r="I11" s="471"/>
      <c r="J11" s="471"/>
    </row>
    <row r="12" spans="1:10" ht="18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24" customHeight="1">
      <c r="A13" s="472" t="s">
        <v>111</v>
      </c>
      <c r="B13" s="472"/>
      <c r="C13" s="472"/>
      <c r="D13" s="472"/>
      <c r="E13" s="472"/>
      <c r="F13" s="472"/>
      <c r="G13" s="472"/>
      <c r="H13" s="472"/>
      <c r="I13" s="472"/>
      <c r="J13" s="472"/>
    </row>
    <row r="14" spans="1:10" ht="20.25" customHeight="1">
      <c r="A14" s="472" t="s">
        <v>112</v>
      </c>
      <c r="B14" s="472"/>
      <c r="C14" s="472"/>
      <c r="D14" s="472"/>
      <c r="E14" s="472"/>
      <c r="F14" s="472"/>
      <c r="G14" s="472"/>
      <c r="H14" s="472"/>
      <c r="I14" s="472"/>
      <c r="J14" s="472"/>
    </row>
    <row r="15" spans="1:16" ht="20.25" customHeight="1">
      <c r="A15" s="472" t="s">
        <v>113</v>
      </c>
      <c r="B15" s="472"/>
      <c r="C15" s="472"/>
      <c r="D15" s="472"/>
      <c r="E15" s="472"/>
      <c r="F15" s="472"/>
      <c r="G15" s="472"/>
      <c r="H15" s="472"/>
      <c r="I15" s="472"/>
      <c r="J15" s="472"/>
      <c r="M15" s="8"/>
      <c r="P15"/>
    </row>
    <row r="16" spans="1:10" ht="22.5" customHeight="1">
      <c r="A16" s="472" t="s">
        <v>114</v>
      </c>
      <c r="B16" s="472"/>
      <c r="C16" s="472"/>
      <c r="D16" s="472"/>
      <c r="E16" s="472"/>
      <c r="F16" s="472"/>
      <c r="G16" s="472"/>
      <c r="H16" s="472"/>
      <c r="I16" s="472"/>
      <c r="J16" s="472"/>
    </row>
    <row r="17" spans="1:13" ht="18" customHeight="1">
      <c r="A17" s="472" t="s">
        <v>5</v>
      </c>
      <c r="B17" s="472"/>
      <c r="C17" s="472"/>
      <c r="D17" s="472"/>
      <c r="E17" s="472"/>
      <c r="F17" s="472"/>
      <c r="G17" s="472"/>
      <c r="H17" s="472"/>
      <c r="I17" s="472"/>
      <c r="J17" s="472"/>
      <c r="M17" s="6"/>
    </row>
    <row r="18" spans="1:13" ht="13.5" customHeight="1" thickBot="1">
      <c r="A18" s="473"/>
      <c r="B18" s="473"/>
      <c r="C18" s="473"/>
      <c r="D18" s="473"/>
      <c r="E18" s="473"/>
      <c r="F18" s="473"/>
      <c r="G18" s="473"/>
      <c r="H18" s="473"/>
      <c r="I18" s="473"/>
      <c r="J18" s="473"/>
      <c r="M18" s="6"/>
    </row>
    <row r="19" spans="1:13" ht="0.75" customHeight="1" hidden="1" thickBot="1">
      <c r="A19" s="498"/>
      <c r="B19" s="498"/>
      <c r="C19" s="498"/>
      <c r="D19" s="498"/>
      <c r="E19" s="498"/>
      <c r="F19" s="498"/>
      <c r="G19" s="498"/>
      <c r="H19" s="498"/>
      <c r="I19" s="498"/>
      <c r="J19" s="498"/>
      <c r="M19" s="6"/>
    </row>
    <row r="20" spans="1:13" ht="16.5" customHeight="1" hidden="1">
      <c r="A20" s="498"/>
      <c r="B20" s="498"/>
      <c r="C20" s="498"/>
      <c r="D20" s="498"/>
      <c r="E20" s="498"/>
      <c r="F20" s="498"/>
      <c r="G20" s="498"/>
      <c r="H20" s="498"/>
      <c r="I20" s="498"/>
      <c r="J20" s="498"/>
      <c r="M20" s="6"/>
    </row>
    <row r="21" spans="1:13" ht="21.75" customHeight="1" hidden="1" thickBot="1">
      <c r="A21" s="499"/>
      <c r="B21" s="499"/>
      <c r="C21" s="499"/>
      <c r="D21" s="499"/>
      <c r="E21" s="499"/>
      <c r="F21" s="499"/>
      <c r="G21" s="499"/>
      <c r="H21" s="499"/>
      <c r="I21" s="499"/>
      <c r="J21" s="499"/>
      <c r="M21" s="6"/>
    </row>
    <row r="22" spans="1:13" ht="31.5" customHeight="1" thickBot="1">
      <c r="A22" s="501" t="s">
        <v>109</v>
      </c>
      <c r="B22" s="502"/>
      <c r="C22" s="502"/>
      <c r="D22" s="502"/>
      <c r="E22" s="502"/>
      <c r="F22" s="502"/>
      <c r="G22" s="502"/>
      <c r="H22" s="502"/>
      <c r="I22" s="502"/>
      <c r="J22" s="503"/>
      <c r="K22" s="6"/>
      <c r="L22" s="6"/>
      <c r="M22" s="6"/>
    </row>
    <row r="23" spans="1:60" s="29" customFormat="1" ht="63.75" customHeight="1" thickBot="1">
      <c r="A23" s="494" t="s">
        <v>60</v>
      </c>
      <c r="B23" s="494" t="s">
        <v>61</v>
      </c>
      <c r="C23" s="494" t="s">
        <v>62</v>
      </c>
      <c r="D23" s="475" t="s">
        <v>86</v>
      </c>
      <c r="E23" s="476"/>
      <c r="F23" s="494" t="s">
        <v>65</v>
      </c>
      <c r="G23" s="477" t="s">
        <v>87</v>
      </c>
      <c r="H23" s="478"/>
      <c r="I23" s="479"/>
      <c r="J23" s="492" t="s">
        <v>69</v>
      </c>
      <c r="K23" s="31"/>
      <c r="L23" s="31"/>
      <c r="M23" s="31"/>
      <c r="N23" s="30"/>
      <c r="O23" s="30"/>
      <c r="P23" s="30"/>
      <c r="Q23" s="32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13" ht="32.25" thickBot="1">
      <c r="A24" s="495"/>
      <c r="B24" s="495"/>
      <c r="C24" s="495"/>
      <c r="D24" s="66" t="s">
        <v>63</v>
      </c>
      <c r="E24" s="67" t="s">
        <v>64</v>
      </c>
      <c r="F24" s="495"/>
      <c r="G24" s="68" t="s">
        <v>66</v>
      </c>
      <c r="H24" s="69" t="s">
        <v>67</v>
      </c>
      <c r="I24" s="70" t="s">
        <v>68</v>
      </c>
      <c r="J24" s="493"/>
      <c r="K24" s="6"/>
      <c r="L24" s="6"/>
      <c r="M24" s="6"/>
    </row>
    <row r="25" spans="1:13" ht="16.5" thickBot="1">
      <c r="A25" s="60"/>
      <c r="B25" s="71" t="s">
        <v>70</v>
      </c>
      <c r="C25" s="58"/>
      <c r="D25" s="58"/>
      <c r="E25" s="59"/>
      <c r="F25" s="60"/>
      <c r="G25" s="60"/>
      <c r="H25" s="58"/>
      <c r="I25" s="58"/>
      <c r="J25" s="58"/>
      <c r="K25" s="6"/>
      <c r="L25" s="6"/>
      <c r="M25" s="6"/>
    </row>
    <row r="26" spans="1:13" ht="16.5" thickBot="1">
      <c r="A26" s="56"/>
      <c r="B26" s="53" t="s">
        <v>0</v>
      </c>
      <c r="C26" s="54"/>
      <c r="D26" s="54"/>
      <c r="E26" s="55"/>
      <c r="F26" s="56"/>
      <c r="G26" s="56"/>
      <c r="H26" s="54"/>
      <c r="I26" s="54"/>
      <c r="J26" s="54"/>
      <c r="K26" s="6"/>
      <c r="L26" s="6"/>
      <c r="M26" s="6"/>
    </row>
    <row r="27" spans="1:13" ht="98.25" customHeight="1" thickBot="1">
      <c r="A27" s="492" t="s">
        <v>73</v>
      </c>
      <c r="B27" s="49" t="s">
        <v>9</v>
      </c>
      <c r="C27" s="34">
        <v>116667</v>
      </c>
      <c r="D27" s="34">
        <v>116667</v>
      </c>
      <c r="E27" s="16" t="s">
        <v>18</v>
      </c>
      <c r="F27" s="20" t="s">
        <v>58</v>
      </c>
      <c r="G27" s="13" t="s">
        <v>56</v>
      </c>
      <c r="H27" s="4"/>
      <c r="I27" s="20" t="s">
        <v>57</v>
      </c>
      <c r="J27" s="42"/>
      <c r="K27" s="6"/>
      <c r="L27" s="6"/>
      <c r="M27" s="6"/>
    </row>
    <row r="28" spans="1:13" ht="51.75" thickBot="1">
      <c r="A28" s="493"/>
      <c r="B28" s="41" t="s">
        <v>71</v>
      </c>
      <c r="C28" s="480" t="s">
        <v>89</v>
      </c>
      <c r="D28" s="481"/>
      <c r="E28" s="481"/>
      <c r="F28" s="481"/>
      <c r="G28" s="481"/>
      <c r="H28" s="481"/>
      <c r="I28" s="481"/>
      <c r="J28" s="482"/>
      <c r="K28" s="6"/>
      <c r="L28" s="6"/>
      <c r="M28" s="6"/>
    </row>
    <row r="29" spans="1:13" ht="65.25" thickBot="1">
      <c r="A29" s="492" t="s">
        <v>72</v>
      </c>
      <c r="B29" s="52" t="s">
        <v>10</v>
      </c>
      <c r="C29" s="34">
        <v>116667</v>
      </c>
      <c r="D29" s="34">
        <v>116667</v>
      </c>
      <c r="E29" s="35" t="s">
        <v>19</v>
      </c>
      <c r="F29" s="39" t="s">
        <v>58</v>
      </c>
      <c r="G29" s="37" t="s">
        <v>56</v>
      </c>
      <c r="H29" s="43"/>
      <c r="I29" s="36" t="s">
        <v>57</v>
      </c>
      <c r="J29" s="43"/>
      <c r="K29" s="6"/>
      <c r="L29" s="6"/>
      <c r="M29" s="6"/>
    </row>
    <row r="30" spans="1:60" s="40" customFormat="1" ht="51.75" thickBot="1">
      <c r="A30" s="493"/>
      <c r="B30" s="44" t="s">
        <v>71</v>
      </c>
      <c r="C30" s="480" t="s">
        <v>90</v>
      </c>
      <c r="D30" s="481"/>
      <c r="E30" s="481"/>
      <c r="F30" s="481"/>
      <c r="G30" s="481"/>
      <c r="H30" s="481"/>
      <c r="I30" s="481"/>
      <c r="J30" s="482"/>
      <c r="K30" s="30"/>
      <c r="L30" s="30"/>
      <c r="M30" s="30"/>
      <c r="N30" s="30"/>
      <c r="O30" s="30"/>
      <c r="P30" s="30"/>
      <c r="Q30" s="32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</row>
    <row r="31" spans="1:17" s="33" customFormat="1" ht="71.25" customHeight="1" thickBot="1">
      <c r="A31" s="488" t="s">
        <v>74</v>
      </c>
      <c r="B31" s="49" t="s">
        <v>11</v>
      </c>
      <c r="C31" s="34">
        <v>41667</v>
      </c>
      <c r="D31" s="34">
        <v>41667</v>
      </c>
      <c r="E31" s="35" t="s">
        <v>19</v>
      </c>
      <c r="F31" s="39" t="s">
        <v>58</v>
      </c>
      <c r="G31" s="37" t="s">
        <v>56</v>
      </c>
      <c r="H31" s="43"/>
      <c r="I31" s="36" t="s">
        <v>57</v>
      </c>
      <c r="J31" s="20" t="s">
        <v>38</v>
      </c>
      <c r="M31" s="30"/>
      <c r="N31" s="30"/>
      <c r="O31" s="30"/>
      <c r="P31" s="30"/>
      <c r="Q31" s="32"/>
    </row>
    <row r="32" spans="1:17" s="33" customFormat="1" ht="52.5" customHeight="1" thickBot="1">
      <c r="A32" s="489"/>
      <c r="B32" s="45" t="s">
        <v>71</v>
      </c>
      <c r="C32" s="480" t="s">
        <v>90</v>
      </c>
      <c r="D32" s="481"/>
      <c r="E32" s="481"/>
      <c r="F32" s="481"/>
      <c r="G32" s="481"/>
      <c r="H32" s="481"/>
      <c r="I32" s="481"/>
      <c r="J32" s="482"/>
      <c r="K32" s="30"/>
      <c r="L32" s="30"/>
      <c r="M32" s="30"/>
      <c r="N32" s="30"/>
      <c r="O32" s="30"/>
      <c r="P32" s="30"/>
      <c r="Q32" s="32"/>
    </row>
    <row r="33" spans="1:17" s="33" customFormat="1" ht="65.25" thickBot="1">
      <c r="A33" s="488" t="s">
        <v>75</v>
      </c>
      <c r="B33" s="46" t="s">
        <v>12</v>
      </c>
      <c r="C33" s="14">
        <v>66667</v>
      </c>
      <c r="D33" s="14">
        <v>66667</v>
      </c>
      <c r="E33" s="16" t="s">
        <v>20</v>
      </c>
      <c r="F33" s="5" t="s">
        <v>58</v>
      </c>
      <c r="G33" s="13" t="s">
        <v>56</v>
      </c>
      <c r="H33" s="42"/>
      <c r="I33" s="20" t="s">
        <v>57</v>
      </c>
      <c r="J33" s="20" t="s">
        <v>37</v>
      </c>
      <c r="K33" s="30"/>
      <c r="L33" s="30"/>
      <c r="M33" s="30"/>
      <c r="N33" s="30"/>
      <c r="O33" s="30"/>
      <c r="P33" s="30"/>
      <c r="Q33" s="32"/>
    </row>
    <row r="34" spans="1:17" s="33" customFormat="1" ht="77.25" customHeight="1" thickBot="1">
      <c r="A34" s="489"/>
      <c r="B34" s="48" t="s">
        <v>71</v>
      </c>
      <c r="C34" s="480" t="s">
        <v>91</v>
      </c>
      <c r="D34" s="481"/>
      <c r="E34" s="481"/>
      <c r="F34" s="481"/>
      <c r="G34" s="481"/>
      <c r="H34" s="481"/>
      <c r="I34" s="481"/>
      <c r="J34" s="482"/>
      <c r="K34" s="30"/>
      <c r="L34" s="30"/>
      <c r="M34" s="30"/>
      <c r="N34" s="30"/>
      <c r="O34" s="30"/>
      <c r="P34" s="30"/>
      <c r="Q34" s="32"/>
    </row>
    <row r="35" spans="1:17" s="33" customFormat="1" ht="65.25" thickBot="1">
      <c r="A35" s="488" t="s">
        <v>76</v>
      </c>
      <c r="B35" s="50" t="s">
        <v>13</v>
      </c>
      <c r="C35" s="14">
        <v>168333</v>
      </c>
      <c r="D35" s="14">
        <v>168333</v>
      </c>
      <c r="E35" s="16" t="s">
        <v>21</v>
      </c>
      <c r="F35" s="5" t="s">
        <v>58</v>
      </c>
      <c r="G35" s="13" t="s">
        <v>56</v>
      </c>
      <c r="H35" s="42"/>
      <c r="I35" s="20" t="s">
        <v>57</v>
      </c>
      <c r="J35" s="20" t="s">
        <v>37</v>
      </c>
      <c r="K35" s="30"/>
      <c r="L35" s="30"/>
      <c r="M35" s="30"/>
      <c r="N35" s="30"/>
      <c r="O35" s="30"/>
      <c r="P35" s="30"/>
      <c r="Q35" s="32"/>
    </row>
    <row r="36" spans="1:17" s="33" customFormat="1" ht="64.5" customHeight="1" thickBot="1">
      <c r="A36" s="489"/>
      <c r="B36" s="47" t="s">
        <v>71</v>
      </c>
      <c r="C36" s="480" t="s">
        <v>92</v>
      </c>
      <c r="D36" s="481"/>
      <c r="E36" s="481"/>
      <c r="F36" s="481"/>
      <c r="G36" s="481"/>
      <c r="H36" s="481"/>
      <c r="I36" s="481"/>
      <c r="J36" s="482"/>
      <c r="K36" s="30"/>
      <c r="L36" s="30"/>
      <c r="M36" s="30"/>
      <c r="N36" s="30"/>
      <c r="O36" s="30"/>
      <c r="P36" s="30"/>
      <c r="Q36" s="32"/>
    </row>
    <row r="37" spans="1:17" s="33" customFormat="1" ht="65.25" thickBot="1">
      <c r="A37" s="488" t="s">
        <v>77</v>
      </c>
      <c r="B37" s="52" t="s">
        <v>14</v>
      </c>
      <c r="C37" s="14">
        <v>541667</v>
      </c>
      <c r="D37" s="14">
        <v>541667</v>
      </c>
      <c r="E37" s="16" t="s">
        <v>21</v>
      </c>
      <c r="F37" s="5" t="s">
        <v>58</v>
      </c>
      <c r="G37" s="13" t="s">
        <v>56</v>
      </c>
      <c r="H37" s="42"/>
      <c r="I37" s="20" t="s">
        <v>57</v>
      </c>
      <c r="J37" s="20" t="s">
        <v>38</v>
      </c>
      <c r="K37" s="30"/>
      <c r="L37" s="30"/>
      <c r="M37" s="30"/>
      <c r="N37" s="30"/>
      <c r="O37" s="30"/>
      <c r="P37" s="30"/>
      <c r="Q37" s="32"/>
    </row>
    <row r="38" spans="1:17" s="33" customFormat="1" ht="64.5" customHeight="1" thickBot="1">
      <c r="A38" s="489"/>
      <c r="B38" s="51" t="s">
        <v>71</v>
      </c>
      <c r="C38" s="480" t="s">
        <v>92</v>
      </c>
      <c r="D38" s="481"/>
      <c r="E38" s="481"/>
      <c r="F38" s="481"/>
      <c r="G38" s="481"/>
      <c r="H38" s="481"/>
      <c r="I38" s="481"/>
      <c r="J38" s="482"/>
      <c r="K38" s="30"/>
      <c r="L38" s="30"/>
      <c r="M38" s="30"/>
      <c r="N38" s="30"/>
      <c r="O38" s="30"/>
      <c r="P38" s="30"/>
      <c r="Q38" s="32"/>
    </row>
    <row r="39" spans="1:17" s="33" customFormat="1" ht="64.5" thickBot="1">
      <c r="A39" s="488" t="s">
        <v>78</v>
      </c>
      <c r="B39" s="21" t="s">
        <v>15</v>
      </c>
      <c r="C39" s="14">
        <v>50000</v>
      </c>
      <c r="D39" s="14">
        <v>50000</v>
      </c>
      <c r="E39" s="16" t="s">
        <v>24</v>
      </c>
      <c r="F39" s="5" t="s">
        <v>58</v>
      </c>
      <c r="G39" s="13" t="s">
        <v>56</v>
      </c>
      <c r="H39" s="4"/>
      <c r="I39" s="20" t="s">
        <v>57</v>
      </c>
      <c r="J39" s="20" t="s">
        <v>37</v>
      </c>
      <c r="K39" s="30"/>
      <c r="L39" s="30"/>
      <c r="M39" s="30"/>
      <c r="N39" s="30"/>
      <c r="O39" s="30"/>
      <c r="P39" s="30"/>
      <c r="Q39" s="32"/>
    </row>
    <row r="40" spans="1:17" s="33" customFormat="1" ht="51.75" thickBot="1">
      <c r="A40" s="489"/>
      <c r="B40" s="45" t="s">
        <v>71</v>
      </c>
      <c r="C40" s="480" t="s">
        <v>93</v>
      </c>
      <c r="D40" s="481"/>
      <c r="E40" s="481"/>
      <c r="F40" s="481"/>
      <c r="G40" s="481"/>
      <c r="H40" s="481"/>
      <c r="I40" s="481"/>
      <c r="J40" s="482"/>
      <c r="K40" s="30"/>
      <c r="L40" s="30"/>
      <c r="M40" s="30"/>
      <c r="N40" s="30"/>
      <c r="O40" s="30"/>
      <c r="P40" s="30"/>
      <c r="Q40" s="32"/>
    </row>
    <row r="41" spans="1:17" s="33" customFormat="1" ht="79.5" thickBot="1">
      <c r="A41" s="488" t="s">
        <v>79</v>
      </c>
      <c r="B41" s="49" t="s">
        <v>22</v>
      </c>
      <c r="C41" s="14">
        <v>75000</v>
      </c>
      <c r="D41" s="14">
        <v>75000</v>
      </c>
      <c r="E41" s="16" t="s">
        <v>25</v>
      </c>
      <c r="F41" s="20" t="s">
        <v>58</v>
      </c>
      <c r="G41" s="13" t="s">
        <v>56</v>
      </c>
      <c r="H41" s="4"/>
      <c r="I41" s="20" t="s">
        <v>57</v>
      </c>
      <c r="J41" s="20" t="s">
        <v>37</v>
      </c>
      <c r="K41" s="30"/>
      <c r="L41" s="30"/>
      <c r="M41" s="30"/>
      <c r="N41" s="30"/>
      <c r="O41" s="30"/>
      <c r="P41" s="30"/>
      <c r="Q41" s="32"/>
    </row>
    <row r="42" spans="1:17" s="33" customFormat="1" ht="77.25" customHeight="1" thickBot="1">
      <c r="A42" s="489"/>
      <c r="B42" s="45" t="s">
        <v>71</v>
      </c>
      <c r="C42" s="480" t="s">
        <v>94</v>
      </c>
      <c r="D42" s="481"/>
      <c r="E42" s="481"/>
      <c r="F42" s="481"/>
      <c r="G42" s="481"/>
      <c r="H42" s="481"/>
      <c r="I42" s="481"/>
      <c r="J42" s="482"/>
      <c r="K42" s="30"/>
      <c r="L42" s="30"/>
      <c r="M42" s="30"/>
      <c r="N42" s="30"/>
      <c r="O42" s="30"/>
      <c r="P42" s="30"/>
      <c r="Q42" s="32"/>
    </row>
    <row r="43" spans="1:17" s="33" customFormat="1" ht="79.5" thickBot="1">
      <c r="A43" s="488" t="s">
        <v>80</v>
      </c>
      <c r="B43" s="9" t="s">
        <v>23</v>
      </c>
      <c r="C43" s="34">
        <v>41667</v>
      </c>
      <c r="D43" s="34">
        <v>41667</v>
      </c>
      <c r="E43" s="35" t="s">
        <v>26</v>
      </c>
      <c r="F43" s="36" t="s">
        <v>58</v>
      </c>
      <c r="G43" s="37" t="s">
        <v>56</v>
      </c>
      <c r="H43" s="11"/>
      <c r="I43" s="36" t="s">
        <v>57</v>
      </c>
      <c r="J43" s="36" t="s">
        <v>37</v>
      </c>
      <c r="K43" s="30"/>
      <c r="L43" s="30"/>
      <c r="M43" s="30"/>
      <c r="N43" s="30"/>
      <c r="O43" s="30"/>
      <c r="P43" s="30"/>
      <c r="Q43" s="32"/>
    </row>
    <row r="44" spans="1:17" s="33" customFormat="1" ht="77.25" customHeight="1" thickBot="1">
      <c r="A44" s="489"/>
      <c r="B44" s="51" t="s">
        <v>71</v>
      </c>
      <c r="C44" s="480" t="s">
        <v>95</v>
      </c>
      <c r="D44" s="496"/>
      <c r="E44" s="496"/>
      <c r="F44" s="496"/>
      <c r="G44" s="496"/>
      <c r="H44" s="496"/>
      <c r="I44" s="496"/>
      <c r="J44" s="497"/>
      <c r="K44" s="30"/>
      <c r="L44" s="30"/>
      <c r="M44" s="30"/>
      <c r="N44" s="30"/>
      <c r="O44" s="30"/>
      <c r="P44" s="30"/>
      <c r="Q44" s="32"/>
    </row>
    <row r="45" spans="1:17" s="33" customFormat="1" ht="64.5" thickBot="1">
      <c r="A45" s="488" t="s">
        <v>81</v>
      </c>
      <c r="B45" s="23" t="s">
        <v>17</v>
      </c>
      <c r="C45" s="14">
        <v>8333</v>
      </c>
      <c r="D45" s="14">
        <v>8333</v>
      </c>
      <c r="E45" s="35" t="s">
        <v>26</v>
      </c>
      <c r="F45" s="36" t="s">
        <v>58</v>
      </c>
      <c r="G45" s="37" t="s">
        <v>56</v>
      </c>
      <c r="H45" s="11"/>
      <c r="I45" s="36" t="s">
        <v>57</v>
      </c>
      <c r="J45" s="20" t="s">
        <v>38</v>
      </c>
      <c r="K45" s="30"/>
      <c r="L45" s="30"/>
      <c r="M45" s="30"/>
      <c r="N45" s="30"/>
      <c r="O45" s="30"/>
      <c r="P45" s="30"/>
      <c r="Q45" s="32"/>
    </row>
    <row r="46" spans="1:17" s="33" customFormat="1" ht="51.75" thickBot="1">
      <c r="A46" s="489"/>
      <c r="B46" s="45" t="s">
        <v>71</v>
      </c>
      <c r="C46" s="480" t="s">
        <v>95</v>
      </c>
      <c r="D46" s="496"/>
      <c r="E46" s="496"/>
      <c r="F46" s="496"/>
      <c r="G46" s="496"/>
      <c r="H46" s="496"/>
      <c r="I46" s="496"/>
      <c r="J46" s="497"/>
      <c r="K46" s="30"/>
      <c r="L46" s="30"/>
      <c r="M46" s="30"/>
      <c r="N46" s="30"/>
      <c r="O46" s="30"/>
      <c r="P46" s="30"/>
      <c r="Q46" s="32"/>
    </row>
    <row r="47" spans="1:17" s="33" customFormat="1" ht="64.5" thickBot="1">
      <c r="A47" s="488" t="s">
        <v>82</v>
      </c>
      <c r="B47" s="24" t="s">
        <v>16</v>
      </c>
      <c r="C47" s="14">
        <v>8333</v>
      </c>
      <c r="D47" s="14">
        <v>8333</v>
      </c>
      <c r="E47" s="16" t="s">
        <v>25</v>
      </c>
      <c r="F47" s="36" t="s">
        <v>58</v>
      </c>
      <c r="G47" s="37" t="s">
        <v>56</v>
      </c>
      <c r="H47" s="11"/>
      <c r="I47" s="36" t="s">
        <v>57</v>
      </c>
      <c r="J47" s="20" t="s">
        <v>38</v>
      </c>
      <c r="K47" s="30"/>
      <c r="L47" s="30"/>
      <c r="M47" s="30"/>
      <c r="N47" s="30"/>
      <c r="O47" s="30"/>
      <c r="P47" s="30"/>
      <c r="Q47" s="32"/>
    </row>
    <row r="48" spans="1:17" s="33" customFormat="1" ht="77.25" customHeight="1" thickBot="1">
      <c r="A48" s="489"/>
      <c r="B48" s="45" t="s">
        <v>71</v>
      </c>
      <c r="C48" s="480" t="s">
        <v>94</v>
      </c>
      <c r="D48" s="481"/>
      <c r="E48" s="481"/>
      <c r="F48" s="481"/>
      <c r="G48" s="481"/>
      <c r="H48" s="481"/>
      <c r="I48" s="481"/>
      <c r="J48" s="482"/>
      <c r="K48" s="30"/>
      <c r="L48" s="30"/>
      <c r="M48" s="30"/>
      <c r="N48" s="30"/>
      <c r="O48" s="30"/>
      <c r="P48" s="30"/>
      <c r="Q48" s="32"/>
    </row>
    <row r="49" spans="1:17" s="33" customFormat="1" ht="64.5" thickBot="1">
      <c r="A49" s="488" t="s">
        <v>83</v>
      </c>
      <c r="B49" s="24" t="s">
        <v>15</v>
      </c>
      <c r="C49" s="14">
        <v>8333</v>
      </c>
      <c r="D49" s="14">
        <v>8333</v>
      </c>
      <c r="E49" s="16" t="s">
        <v>24</v>
      </c>
      <c r="F49" s="36" t="s">
        <v>58</v>
      </c>
      <c r="G49" s="37" t="s">
        <v>56</v>
      </c>
      <c r="H49" s="11"/>
      <c r="I49" s="36" t="s">
        <v>57</v>
      </c>
      <c r="J49" s="20" t="s">
        <v>38</v>
      </c>
      <c r="K49" s="30"/>
      <c r="L49" s="30"/>
      <c r="M49" s="30"/>
      <c r="N49" s="30"/>
      <c r="O49" s="30"/>
      <c r="P49" s="30"/>
      <c r="Q49" s="32"/>
    </row>
    <row r="50" spans="1:17" s="33" customFormat="1" ht="51.75" thickBot="1">
      <c r="A50" s="489"/>
      <c r="B50" s="47" t="s">
        <v>71</v>
      </c>
      <c r="C50" s="480" t="s">
        <v>93</v>
      </c>
      <c r="D50" s="481"/>
      <c r="E50" s="481"/>
      <c r="F50" s="481"/>
      <c r="G50" s="481"/>
      <c r="H50" s="481"/>
      <c r="I50" s="481"/>
      <c r="J50" s="482"/>
      <c r="K50" s="30"/>
      <c r="L50" s="30"/>
      <c r="M50" s="30"/>
      <c r="N50" s="30"/>
      <c r="O50" s="30"/>
      <c r="P50" s="30"/>
      <c r="Q50" s="32"/>
    </row>
    <row r="51" spans="1:17" s="33" customFormat="1" ht="16.5" thickBot="1">
      <c r="A51" s="60"/>
      <c r="B51" s="57" t="s">
        <v>70</v>
      </c>
      <c r="C51" s="58"/>
      <c r="D51" s="58"/>
      <c r="E51" s="59"/>
      <c r="F51" s="60"/>
      <c r="G51" s="60"/>
      <c r="H51" s="58"/>
      <c r="I51" s="58"/>
      <c r="J51" s="58"/>
      <c r="K51" s="30"/>
      <c r="L51" s="30"/>
      <c r="M51" s="30"/>
      <c r="N51" s="30"/>
      <c r="O51" s="30"/>
      <c r="P51" s="30"/>
      <c r="Q51" s="32"/>
    </row>
    <row r="52" spans="1:17" s="33" customFormat="1" ht="16.5" thickBot="1">
      <c r="A52" s="56"/>
      <c r="B52" s="53" t="s">
        <v>1</v>
      </c>
      <c r="C52" s="54"/>
      <c r="D52" s="54"/>
      <c r="E52" s="55"/>
      <c r="F52" s="56"/>
      <c r="G52" s="56"/>
      <c r="H52" s="54"/>
      <c r="I52" s="54"/>
      <c r="J52" s="54"/>
      <c r="K52" s="30"/>
      <c r="L52" s="30"/>
      <c r="M52" s="30"/>
      <c r="N52" s="30"/>
      <c r="O52" s="30"/>
      <c r="P52" s="30"/>
      <c r="Q52" s="32"/>
    </row>
    <row r="53" spans="1:17" s="33" customFormat="1" ht="95.25" thickBot="1">
      <c r="A53" s="488" t="s">
        <v>73</v>
      </c>
      <c r="B53" s="61" t="s">
        <v>27</v>
      </c>
      <c r="C53" s="14">
        <v>333334</v>
      </c>
      <c r="D53" s="14">
        <v>333334</v>
      </c>
      <c r="E53" s="17" t="s">
        <v>39</v>
      </c>
      <c r="F53" s="20" t="s">
        <v>58</v>
      </c>
      <c r="G53" s="13" t="s">
        <v>56</v>
      </c>
      <c r="H53" s="4"/>
      <c r="I53" s="20" t="s">
        <v>57</v>
      </c>
      <c r="J53" s="20" t="s">
        <v>37</v>
      </c>
      <c r="K53" s="30"/>
      <c r="L53" s="30"/>
      <c r="M53" s="30"/>
      <c r="N53" s="30"/>
      <c r="O53" s="30"/>
      <c r="P53" s="30"/>
      <c r="Q53" s="32"/>
    </row>
    <row r="54" spans="1:17" s="33" customFormat="1" ht="64.5" customHeight="1" thickBot="1">
      <c r="A54" s="489"/>
      <c r="B54" s="47" t="s">
        <v>71</v>
      </c>
      <c r="C54" s="480" t="s">
        <v>96</v>
      </c>
      <c r="D54" s="481"/>
      <c r="E54" s="481"/>
      <c r="F54" s="481"/>
      <c r="G54" s="481"/>
      <c r="H54" s="481"/>
      <c r="I54" s="481"/>
      <c r="J54" s="482"/>
      <c r="K54" s="30"/>
      <c r="L54" s="30"/>
      <c r="M54" s="30"/>
      <c r="N54" s="30"/>
      <c r="O54" s="30"/>
      <c r="P54" s="30"/>
      <c r="Q54" s="32"/>
    </row>
    <row r="55" spans="1:17" s="33" customFormat="1" ht="64.5" thickBot="1">
      <c r="A55" s="488" t="s">
        <v>72</v>
      </c>
      <c r="B55" s="24" t="s">
        <v>28</v>
      </c>
      <c r="C55" s="14">
        <v>166667</v>
      </c>
      <c r="D55" s="14">
        <v>166667</v>
      </c>
      <c r="E55" s="17" t="s">
        <v>40</v>
      </c>
      <c r="F55" s="20" t="s">
        <v>58</v>
      </c>
      <c r="G55" s="13" t="s">
        <v>56</v>
      </c>
      <c r="H55" s="4"/>
      <c r="I55" s="20" t="s">
        <v>57</v>
      </c>
      <c r="J55" s="20" t="s">
        <v>37</v>
      </c>
      <c r="K55" s="30"/>
      <c r="L55" s="30"/>
      <c r="M55" s="30"/>
      <c r="N55" s="30"/>
      <c r="O55" s="30"/>
      <c r="P55" s="30"/>
      <c r="Q55" s="32"/>
    </row>
    <row r="56" spans="1:17" s="33" customFormat="1" ht="77.25" customHeight="1" thickBot="1">
      <c r="A56" s="489"/>
      <c r="B56" s="47" t="s">
        <v>71</v>
      </c>
      <c r="C56" s="480" t="s">
        <v>97</v>
      </c>
      <c r="D56" s="481"/>
      <c r="E56" s="481"/>
      <c r="F56" s="481"/>
      <c r="G56" s="481"/>
      <c r="H56" s="481"/>
      <c r="I56" s="481"/>
      <c r="J56" s="482"/>
      <c r="K56" s="30"/>
      <c r="L56" s="30"/>
      <c r="M56" s="30"/>
      <c r="N56" s="30"/>
      <c r="O56" s="30"/>
      <c r="P56" s="30"/>
      <c r="Q56" s="32"/>
    </row>
    <row r="57" spans="1:17" s="33" customFormat="1" ht="141.75" customHeight="1" thickBot="1">
      <c r="A57" s="488" t="s">
        <v>74</v>
      </c>
      <c r="B57" s="61" t="s">
        <v>29</v>
      </c>
      <c r="C57" s="14">
        <v>250000</v>
      </c>
      <c r="D57" s="14">
        <v>250000</v>
      </c>
      <c r="E57" s="17" t="s">
        <v>41</v>
      </c>
      <c r="F57" s="20" t="s">
        <v>58</v>
      </c>
      <c r="G57" s="13" t="s">
        <v>56</v>
      </c>
      <c r="H57" s="4"/>
      <c r="I57" s="20" t="s">
        <v>57</v>
      </c>
      <c r="J57" s="20" t="s">
        <v>37</v>
      </c>
      <c r="K57" s="30"/>
      <c r="L57" s="30"/>
      <c r="M57" s="30"/>
      <c r="N57" s="30"/>
      <c r="O57" s="30"/>
      <c r="P57" s="30"/>
      <c r="Q57" s="32"/>
    </row>
    <row r="58" spans="1:17" s="33" customFormat="1" ht="77.25" customHeight="1" thickBot="1">
      <c r="A58" s="489"/>
      <c r="B58" s="45" t="s">
        <v>71</v>
      </c>
      <c r="C58" s="480" t="s">
        <v>98</v>
      </c>
      <c r="D58" s="481"/>
      <c r="E58" s="481"/>
      <c r="F58" s="481"/>
      <c r="G58" s="481"/>
      <c r="H58" s="481"/>
      <c r="I58" s="481"/>
      <c r="J58" s="482"/>
      <c r="K58" s="30"/>
      <c r="L58" s="30"/>
      <c r="M58" s="30"/>
      <c r="N58" s="30"/>
      <c r="O58" s="30"/>
      <c r="P58" s="30"/>
      <c r="Q58" s="32"/>
    </row>
    <row r="59" spans="1:17" s="33" customFormat="1" ht="79.5" thickBot="1">
      <c r="A59" s="488" t="s">
        <v>75</v>
      </c>
      <c r="B59" s="12" t="s">
        <v>30</v>
      </c>
      <c r="C59" s="14">
        <v>166667</v>
      </c>
      <c r="D59" s="14">
        <v>166667</v>
      </c>
      <c r="E59" s="17" t="s">
        <v>84</v>
      </c>
      <c r="F59" s="20" t="s">
        <v>58</v>
      </c>
      <c r="G59" s="13" t="s">
        <v>56</v>
      </c>
      <c r="H59" s="4"/>
      <c r="I59" s="20" t="s">
        <v>57</v>
      </c>
      <c r="J59" s="20" t="s">
        <v>37</v>
      </c>
      <c r="K59" s="30"/>
      <c r="L59" s="30"/>
      <c r="M59" s="30"/>
      <c r="N59" s="30"/>
      <c r="O59" s="30"/>
      <c r="P59" s="30"/>
      <c r="Q59" s="32"/>
    </row>
    <row r="60" spans="1:17" s="33" customFormat="1" ht="77.25" customHeight="1" thickBot="1">
      <c r="A60" s="489"/>
      <c r="B60" s="45" t="s">
        <v>71</v>
      </c>
      <c r="C60" s="480" t="s">
        <v>100</v>
      </c>
      <c r="D60" s="481"/>
      <c r="E60" s="481"/>
      <c r="F60" s="481"/>
      <c r="G60" s="481"/>
      <c r="H60" s="481"/>
      <c r="I60" s="481"/>
      <c r="J60" s="481"/>
      <c r="K60" s="30"/>
      <c r="L60" s="30"/>
      <c r="M60" s="30"/>
      <c r="N60" s="30"/>
      <c r="O60" s="30"/>
      <c r="P60" s="30"/>
      <c r="Q60" s="32"/>
    </row>
    <row r="61" spans="1:17" s="33" customFormat="1" ht="64.5" thickBot="1">
      <c r="A61" s="490" t="s">
        <v>76</v>
      </c>
      <c r="B61" s="25" t="s">
        <v>31</v>
      </c>
      <c r="C61" s="14">
        <v>291500</v>
      </c>
      <c r="D61" s="14">
        <v>291500</v>
      </c>
      <c r="E61" s="17" t="s">
        <v>42</v>
      </c>
      <c r="F61" s="20" t="s">
        <v>58</v>
      </c>
      <c r="G61" s="13" t="s">
        <v>56</v>
      </c>
      <c r="H61" s="4"/>
      <c r="I61" s="20" t="s">
        <v>57</v>
      </c>
      <c r="J61" s="20" t="s">
        <v>37</v>
      </c>
      <c r="K61" s="30"/>
      <c r="L61" s="30"/>
      <c r="M61" s="30"/>
      <c r="N61" s="30"/>
      <c r="O61" s="30"/>
      <c r="P61" s="30"/>
      <c r="Q61" s="32"/>
    </row>
    <row r="62" spans="1:17" s="33" customFormat="1" ht="77.25" customHeight="1" thickBot="1">
      <c r="A62" s="491"/>
      <c r="B62" s="47" t="s">
        <v>71</v>
      </c>
      <c r="C62" s="480" t="s">
        <v>99</v>
      </c>
      <c r="D62" s="481"/>
      <c r="E62" s="481"/>
      <c r="F62" s="481"/>
      <c r="G62" s="481"/>
      <c r="H62" s="481"/>
      <c r="I62" s="481"/>
      <c r="J62" s="481"/>
      <c r="K62" s="30"/>
      <c r="L62" s="30"/>
      <c r="M62" s="30"/>
      <c r="N62" s="30"/>
      <c r="O62" s="30"/>
      <c r="P62" s="30"/>
      <c r="Q62" s="32"/>
    </row>
    <row r="63" spans="1:17" s="33" customFormat="1" ht="130.5" customHeight="1" thickBot="1">
      <c r="A63" s="488" t="s">
        <v>77</v>
      </c>
      <c r="B63" s="64" t="s">
        <v>33</v>
      </c>
      <c r="C63" s="14">
        <v>464800</v>
      </c>
      <c r="D63" s="14">
        <v>464800</v>
      </c>
      <c r="E63" s="17" t="s">
        <v>42</v>
      </c>
      <c r="F63" s="20" t="s">
        <v>58</v>
      </c>
      <c r="G63" s="13" t="s">
        <v>56</v>
      </c>
      <c r="H63" s="4"/>
      <c r="I63" s="20" t="s">
        <v>57</v>
      </c>
      <c r="J63" s="20" t="s">
        <v>37</v>
      </c>
      <c r="K63" s="30"/>
      <c r="L63" s="30"/>
      <c r="M63" s="30"/>
      <c r="N63" s="30"/>
      <c r="O63" s="30"/>
      <c r="P63" s="30"/>
      <c r="Q63" s="32"/>
    </row>
    <row r="64" spans="1:17" s="33" customFormat="1" ht="77.25" customHeight="1" thickBot="1">
      <c r="A64" s="489"/>
      <c r="B64" s="45" t="s">
        <v>71</v>
      </c>
      <c r="C64" s="480" t="s">
        <v>98</v>
      </c>
      <c r="D64" s="481"/>
      <c r="E64" s="481"/>
      <c r="F64" s="481"/>
      <c r="G64" s="481"/>
      <c r="H64" s="481"/>
      <c r="I64" s="481"/>
      <c r="J64" s="482"/>
      <c r="K64" s="30"/>
      <c r="L64" s="30"/>
      <c r="M64" s="30"/>
      <c r="N64" s="30"/>
      <c r="O64" s="30"/>
      <c r="P64" s="30"/>
      <c r="Q64" s="32"/>
    </row>
    <row r="65" spans="1:17" s="33" customFormat="1" ht="64.5" thickBot="1">
      <c r="A65" s="488" t="s">
        <v>78</v>
      </c>
      <c r="B65" s="64" t="s">
        <v>59</v>
      </c>
      <c r="C65" s="14">
        <v>375000</v>
      </c>
      <c r="D65" s="14">
        <v>375000</v>
      </c>
      <c r="E65" s="17" t="s">
        <v>42</v>
      </c>
      <c r="F65" s="20" t="s">
        <v>58</v>
      </c>
      <c r="G65" s="13" t="s">
        <v>56</v>
      </c>
      <c r="H65" s="4"/>
      <c r="I65" s="20" t="s">
        <v>57</v>
      </c>
      <c r="J65" s="20" t="s">
        <v>37</v>
      </c>
      <c r="K65" s="30"/>
      <c r="L65" s="30"/>
      <c r="M65" s="30"/>
      <c r="N65" s="30"/>
      <c r="O65" s="30"/>
      <c r="P65" s="30"/>
      <c r="Q65" s="32"/>
    </row>
    <row r="66" spans="1:17" s="33" customFormat="1" ht="51.75" thickBot="1">
      <c r="A66" s="489"/>
      <c r="B66" s="45" t="s">
        <v>71</v>
      </c>
      <c r="C66" s="480" t="s">
        <v>101</v>
      </c>
      <c r="D66" s="481"/>
      <c r="E66" s="481"/>
      <c r="F66" s="481"/>
      <c r="G66" s="481"/>
      <c r="H66" s="481"/>
      <c r="I66" s="481"/>
      <c r="J66" s="482"/>
      <c r="K66" s="30"/>
      <c r="L66" s="30"/>
      <c r="M66" s="30"/>
      <c r="N66" s="30"/>
      <c r="O66" s="30"/>
      <c r="P66" s="30"/>
      <c r="Q66" s="32"/>
    </row>
    <row r="67" spans="1:17" s="33" customFormat="1" ht="79.5" thickBot="1">
      <c r="A67" s="488" t="s">
        <v>79</v>
      </c>
      <c r="B67" s="26" t="s">
        <v>32</v>
      </c>
      <c r="C67" s="14">
        <v>333334</v>
      </c>
      <c r="D67" s="14">
        <v>333334</v>
      </c>
      <c r="E67" s="17" t="s">
        <v>47</v>
      </c>
      <c r="F67" s="20" t="s">
        <v>58</v>
      </c>
      <c r="G67" s="13" t="s">
        <v>56</v>
      </c>
      <c r="H67" s="4"/>
      <c r="I67" s="20" t="s">
        <v>57</v>
      </c>
      <c r="J67" s="20" t="s">
        <v>37</v>
      </c>
      <c r="K67" s="30"/>
      <c r="L67" s="30"/>
      <c r="M67" s="30"/>
      <c r="N67" s="30"/>
      <c r="O67" s="30"/>
      <c r="P67" s="30"/>
      <c r="Q67" s="32"/>
    </row>
    <row r="68" spans="1:17" s="33" customFormat="1" ht="77.25" customHeight="1" thickBot="1">
      <c r="A68" s="489"/>
      <c r="B68" s="47" t="s">
        <v>71</v>
      </c>
      <c r="C68" s="480" t="s">
        <v>104</v>
      </c>
      <c r="D68" s="481"/>
      <c r="E68" s="481"/>
      <c r="F68" s="481"/>
      <c r="G68" s="481"/>
      <c r="H68" s="481"/>
      <c r="I68" s="481"/>
      <c r="J68" s="482"/>
      <c r="K68" s="30"/>
      <c r="L68" s="30"/>
      <c r="M68" s="30"/>
      <c r="N68" s="30"/>
      <c r="O68" s="30"/>
      <c r="P68" s="30"/>
      <c r="Q68" s="32"/>
    </row>
    <row r="69" spans="1:17" s="33" customFormat="1" ht="64.5" thickBot="1">
      <c r="A69" s="488" t="s">
        <v>80</v>
      </c>
      <c r="B69" s="46" t="s">
        <v>34</v>
      </c>
      <c r="C69" s="14">
        <v>416667</v>
      </c>
      <c r="D69" s="14">
        <v>416667</v>
      </c>
      <c r="E69" s="17" t="s">
        <v>47</v>
      </c>
      <c r="F69" s="20" t="s">
        <v>58</v>
      </c>
      <c r="G69" s="13" t="s">
        <v>56</v>
      </c>
      <c r="H69" s="4"/>
      <c r="I69" s="20" t="s">
        <v>57</v>
      </c>
      <c r="J69" s="20" t="s">
        <v>37</v>
      </c>
      <c r="K69" s="30"/>
      <c r="L69" s="30"/>
      <c r="M69" s="30"/>
      <c r="N69" s="30"/>
      <c r="O69" s="30"/>
      <c r="P69" s="30"/>
      <c r="Q69" s="32"/>
    </row>
    <row r="70" spans="1:17" s="33" customFormat="1" ht="64.5" customHeight="1" thickBot="1">
      <c r="A70" s="489"/>
      <c r="B70" s="65" t="s">
        <v>71</v>
      </c>
      <c r="C70" s="480" t="s">
        <v>102</v>
      </c>
      <c r="D70" s="481"/>
      <c r="E70" s="481"/>
      <c r="F70" s="481"/>
      <c r="G70" s="481"/>
      <c r="H70" s="481"/>
      <c r="I70" s="481"/>
      <c r="J70" s="481"/>
      <c r="K70" s="30"/>
      <c r="L70" s="30"/>
      <c r="M70" s="30"/>
      <c r="N70" s="30"/>
      <c r="O70" s="30"/>
      <c r="P70" s="30"/>
      <c r="Q70" s="32"/>
    </row>
    <row r="71" spans="1:17" s="33" customFormat="1" ht="64.5" thickBot="1">
      <c r="A71" s="488" t="s">
        <v>81</v>
      </c>
      <c r="B71" s="25" t="s">
        <v>35</v>
      </c>
      <c r="C71" s="14">
        <v>250000</v>
      </c>
      <c r="D71" s="14">
        <v>250000</v>
      </c>
      <c r="E71" s="17" t="s">
        <v>48</v>
      </c>
      <c r="F71" s="20" t="s">
        <v>58</v>
      </c>
      <c r="G71" s="13" t="s">
        <v>56</v>
      </c>
      <c r="H71" s="4"/>
      <c r="I71" s="20" t="s">
        <v>57</v>
      </c>
      <c r="J71" s="20" t="s">
        <v>37</v>
      </c>
      <c r="K71" s="30"/>
      <c r="L71" s="30"/>
      <c r="M71" s="30"/>
      <c r="N71" s="30"/>
      <c r="O71" s="30"/>
      <c r="P71" s="30"/>
      <c r="Q71" s="32"/>
    </row>
    <row r="72" spans="1:17" s="33" customFormat="1" ht="64.5" customHeight="1" thickBot="1">
      <c r="A72" s="489"/>
      <c r="B72" s="62" t="s">
        <v>71</v>
      </c>
      <c r="C72" s="480" t="s">
        <v>103</v>
      </c>
      <c r="D72" s="481"/>
      <c r="E72" s="481"/>
      <c r="F72" s="481"/>
      <c r="G72" s="481"/>
      <c r="H72" s="481"/>
      <c r="I72" s="481"/>
      <c r="J72" s="481"/>
      <c r="K72" s="30"/>
      <c r="L72" s="30"/>
      <c r="M72" s="30"/>
      <c r="N72" s="30"/>
      <c r="O72" s="30"/>
      <c r="P72" s="30"/>
      <c r="Q72" s="32"/>
    </row>
    <row r="73" spans="1:17" s="33" customFormat="1" ht="64.5" thickBot="1">
      <c r="A73" s="488" t="s">
        <v>82</v>
      </c>
      <c r="B73" s="63" t="s">
        <v>85</v>
      </c>
      <c r="C73" s="14">
        <v>132000</v>
      </c>
      <c r="D73" s="14">
        <v>132000</v>
      </c>
      <c r="E73" s="17" t="s">
        <v>49</v>
      </c>
      <c r="F73" s="20" t="s">
        <v>58</v>
      </c>
      <c r="G73" s="13" t="s">
        <v>56</v>
      </c>
      <c r="H73" s="4"/>
      <c r="I73" s="20" t="s">
        <v>57</v>
      </c>
      <c r="J73" s="20" t="s">
        <v>38</v>
      </c>
      <c r="K73" s="30"/>
      <c r="L73" s="30"/>
      <c r="M73" s="30"/>
      <c r="N73" s="30"/>
      <c r="O73" s="30"/>
      <c r="P73" s="30"/>
      <c r="Q73" s="32"/>
    </row>
    <row r="74" spans="1:17" s="33" customFormat="1" ht="77.25" customHeight="1" thickBot="1">
      <c r="A74" s="489"/>
      <c r="B74" s="65" t="s">
        <v>71</v>
      </c>
      <c r="C74" s="94" t="s">
        <v>104</v>
      </c>
      <c r="D74" s="95"/>
      <c r="E74" s="95"/>
      <c r="F74" s="95"/>
      <c r="G74" s="95"/>
      <c r="H74" s="95"/>
      <c r="I74" s="95"/>
      <c r="J74" s="96"/>
      <c r="K74" s="30"/>
      <c r="L74" s="30"/>
      <c r="M74" s="30"/>
      <c r="N74" s="30"/>
      <c r="O74" s="30"/>
      <c r="P74" s="30"/>
      <c r="Q74" s="32"/>
    </row>
    <row r="75" spans="1:17" s="33" customFormat="1" ht="64.5" thickBot="1">
      <c r="A75" s="488" t="s">
        <v>83</v>
      </c>
      <c r="B75" s="10" t="s">
        <v>36</v>
      </c>
      <c r="C75" s="14">
        <v>83333</v>
      </c>
      <c r="D75" s="14">
        <v>83333</v>
      </c>
      <c r="E75" s="17" t="s">
        <v>50</v>
      </c>
      <c r="F75" s="20" t="s">
        <v>58</v>
      </c>
      <c r="G75" s="13" t="s">
        <v>56</v>
      </c>
      <c r="H75" s="4"/>
      <c r="I75" s="20" t="s">
        <v>57</v>
      </c>
      <c r="J75" s="20" t="s">
        <v>38</v>
      </c>
      <c r="K75" s="30"/>
      <c r="L75" s="30"/>
      <c r="M75" s="30"/>
      <c r="N75" s="30"/>
      <c r="O75" s="30"/>
      <c r="P75" s="30"/>
      <c r="Q75" s="32"/>
    </row>
    <row r="76" spans="1:17" s="33" customFormat="1" ht="64.5" customHeight="1" thickBot="1">
      <c r="A76" s="489"/>
      <c r="B76" s="65" t="s">
        <v>71</v>
      </c>
      <c r="C76" s="480" t="s">
        <v>105</v>
      </c>
      <c r="D76" s="481"/>
      <c r="E76" s="481"/>
      <c r="F76" s="481"/>
      <c r="G76" s="481"/>
      <c r="H76" s="481"/>
      <c r="I76" s="481"/>
      <c r="J76" s="482"/>
      <c r="K76" s="30"/>
      <c r="L76" s="30"/>
      <c r="M76" s="30"/>
      <c r="N76" s="30"/>
      <c r="O76" s="30"/>
      <c r="P76" s="30"/>
      <c r="Q76" s="32"/>
    </row>
    <row r="77" spans="1:17" s="33" customFormat="1" ht="15.75" customHeight="1" thickBot="1">
      <c r="A77" s="72"/>
      <c r="B77" s="3" t="s">
        <v>70</v>
      </c>
      <c r="C77" s="73"/>
      <c r="D77" s="73"/>
      <c r="E77" s="74"/>
      <c r="F77" s="73"/>
      <c r="G77" s="75"/>
      <c r="H77" s="76"/>
      <c r="I77" s="73"/>
      <c r="J77" s="73"/>
      <c r="K77" s="30"/>
      <c r="L77" s="30"/>
      <c r="M77" s="30"/>
      <c r="N77" s="30"/>
      <c r="O77" s="30"/>
      <c r="P77" s="30"/>
      <c r="Q77" s="32"/>
    </row>
    <row r="78" spans="1:17" s="33" customFormat="1" ht="15" customHeight="1" thickBot="1">
      <c r="A78" s="93"/>
      <c r="B78" s="77" t="s">
        <v>2</v>
      </c>
      <c r="C78" s="79"/>
      <c r="D78" s="79"/>
      <c r="E78" s="80"/>
      <c r="F78" s="80"/>
      <c r="G78" s="81"/>
      <c r="H78" s="82"/>
      <c r="I78" s="83"/>
      <c r="J78" s="78"/>
      <c r="K78" s="30"/>
      <c r="L78" s="30"/>
      <c r="M78" s="30"/>
      <c r="N78" s="30"/>
      <c r="O78" s="30"/>
      <c r="P78" s="30"/>
      <c r="Q78" s="32"/>
    </row>
    <row r="79" spans="1:17" s="33" customFormat="1" ht="63.75" customHeight="1" thickBot="1">
      <c r="A79" s="488" t="s">
        <v>73</v>
      </c>
      <c r="B79" s="12" t="s">
        <v>43</v>
      </c>
      <c r="C79" s="14">
        <v>83333</v>
      </c>
      <c r="D79" s="14">
        <v>83333</v>
      </c>
      <c r="E79" s="17" t="s">
        <v>51</v>
      </c>
      <c r="F79" s="20" t="s">
        <v>58</v>
      </c>
      <c r="G79" s="13" t="s">
        <v>56</v>
      </c>
      <c r="H79" s="4"/>
      <c r="I79" s="20" t="s">
        <v>57</v>
      </c>
      <c r="J79" s="20" t="s">
        <v>37</v>
      </c>
      <c r="K79" s="30"/>
      <c r="L79" s="30"/>
      <c r="M79" s="30"/>
      <c r="N79" s="30"/>
      <c r="O79" s="30"/>
      <c r="P79" s="30"/>
      <c r="Q79" s="32"/>
    </row>
    <row r="80" spans="1:17" s="33" customFormat="1" ht="57.75" customHeight="1" thickBot="1">
      <c r="A80" s="489"/>
      <c r="B80" s="47" t="s">
        <v>71</v>
      </c>
      <c r="C80" s="480" t="s">
        <v>106</v>
      </c>
      <c r="D80" s="481"/>
      <c r="E80" s="481"/>
      <c r="F80" s="481"/>
      <c r="G80" s="481"/>
      <c r="H80" s="481"/>
      <c r="I80" s="481"/>
      <c r="J80" s="482"/>
      <c r="K80" s="30"/>
      <c r="L80" s="30"/>
      <c r="M80" s="30"/>
      <c r="N80" s="30"/>
      <c r="O80" s="30"/>
      <c r="P80" s="30"/>
      <c r="Q80" s="32"/>
    </row>
    <row r="81" spans="1:17" s="33" customFormat="1" ht="83.25" customHeight="1" thickBot="1">
      <c r="A81" s="488" t="s">
        <v>72</v>
      </c>
      <c r="B81" s="64" t="s">
        <v>44</v>
      </c>
      <c r="C81" s="14">
        <v>83333</v>
      </c>
      <c r="D81" s="14">
        <v>83333</v>
      </c>
      <c r="E81" s="17" t="s">
        <v>52</v>
      </c>
      <c r="F81" s="20" t="s">
        <v>58</v>
      </c>
      <c r="G81" s="13" t="s">
        <v>56</v>
      </c>
      <c r="H81" s="4"/>
      <c r="I81" s="20" t="s">
        <v>57</v>
      </c>
      <c r="J81" s="20" t="s">
        <v>37</v>
      </c>
      <c r="K81" s="30"/>
      <c r="L81" s="30"/>
      <c r="M81" s="30"/>
      <c r="N81" s="30"/>
      <c r="O81" s="30"/>
      <c r="P81" s="30"/>
      <c r="Q81" s="32"/>
    </row>
    <row r="82" spans="1:17" s="33" customFormat="1" ht="56.25" customHeight="1" thickBot="1">
      <c r="A82" s="489"/>
      <c r="B82" s="45" t="s">
        <v>71</v>
      </c>
      <c r="C82" s="480" t="s">
        <v>106</v>
      </c>
      <c r="D82" s="481"/>
      <c r="E82" s="481"/>
      <c r="F82" s="481"/>
      <c r="G82" s="481"/>
      <c r="H82" s="481"/>
      <c r="I82" s="481"/>
      <c r="J82" s="482"/>
      <c r="K82" s="30"/>
      <c r="L82" s="20"/>
      <c r="M82" s="30"/>
      <c r="N82" s="30"/>
      <c r="O82" s="30"/>
      <c r="P82" s="30"/>
      <c r="Q82" s="32"/>
    </row>
    <row r="83" spans="1:17" s="33" customFormat="1" ht="68.25" customHeight="1" thickBot="1">
      <c r="A83" s="488" t="s">
        <v>74</v>
      </c>
      <c r="B83" s="26" t="s">
        <v>45</v>
      </c>
      <c r="C83" s="14">
        <v>50000</v>
      </c>
      <c r="D83" s="14">
        <v>50000</v>
      </c>
      <c r="E83" s="17" t="s">
        <v>53</v>
      </c>
      <c r="F83" s="20" t="s">
        <v>58</v>
      </c>
      <c r="G83" s="13" t="s">
        <v>56</v>
      </c>
      <c r="H83" s="4"/>
      <c r="I83" s="20" t="s">
        <v>57</v>
      </c>
      <c r="J83" s="20" t="s">
        <v>37</v>
      </c>
      <c r="K83" s="30"/>
      <c r="L83" s="30"/>
      <c r="M83" s="30"/>
      <c r="N83" s="30"/>
      <c r="O83" s="30"/>
      <c r="P83" s="30"/>
      <c r="Q83" s="32"/>
    </row>
    <row r="84" spans="1:17" s="33" customFormat="1" ht="68.25" customHeight="1" thickBot="1">
      <c r="A84" s="489"/>
      <c r="B84" s="45" t="s">
        <v>71</v>
      </c>
      <c r="C84" s="480" t="s">
        <v>107</v>
      </c>
      <c r="D84" s="481"/>
      <c r="E84" s="481"/>
      <c r="F84" s="481"/>
      <c r="G84" s="481"/>
      <c r="H84" s="481"/>
      <c r="I84" s="481"/>
      <c r="J84" s="482"/>
      <c r="K84" s="30"/>
      <c r="L84" s="30"/>
      <c r="M84" s="30"/>
      <c r="N84" s="30"/>
      <c r="O84" s="30"/>
      <c r="P84" s="30"/>
      <c r="Q84" s="32"/>
    </row>
    <row r="85" spans="1:17" s="33" customFormat="1" ht="15" customHeight="1" thickBot="1">
      <c r="A85" s="72"/>
      <c r="B85" s="85" t="s">
        <v>70</v>
      </c>
      <c r="C85" s="87"/>
      <c r="D85" s="87"/>
      <c r="E85" s="89"/>
      <c r="F85" s="88"/>
      <c r="G85" s="90"/>
      <c r="H85" s="91"/>
      <c r="I85" s="92"/>
      <c r="J85" s="84"/>
      <c r="K85" s="30"/>
      <c r="L85" s="30"/>
      <c r="M85" s="30"/>
      <c r="N85" s="30"/>
      <c r="O85" s="30"/>
      <c r="P85" s="30"/>
      <c r="Q85" s="32"/>
    </row>
    <row r="86" spans="1:17" s="33" customFormat="1" ht="15" customHeight="1" thickBot="1">
      <c r="A86" s="93"/>
      <c r="B86" s="86" t="s">
        <v>6</v>
      </c>
      <c r="C86" s="79"/>
      <c r="D86" s="79"/>
      <c r="E86" s="80"/>
      <c r="F86" s="80"/>
      <c r="G86" s="81"/>
      <c r="H86" s="82"/>
      <c r="I86" s="83"/>
      <c r="J86" s="78"/>
      <c r="K86" s="30"/>
      <c r="L86" s="30"/>
      <c r="M86" s="30"/>
      <c r="N86" s="30"/>
      <c r="O86" s="30"/>
      <c r="P86" s="30"/>
      <c r="Q86" s="32"/>
    </row>
    <row r="87" spans="1:15" ht="64.5" thickBot="1">
      <c r="A87" s="488" t="s">
        <v>73</v>
      </c>
      <c r="B87" s="27" t="s">
        <v>46</v>
      </c>
      <c r="C87" s="14">
        <v>41667</v>
      </c>
      <c r="D87" s="14">
        <v>41667</v>
      </c>
      <c r="E87" s="17" t="s">
        <v>54</v>
      </c>
      <c r="F87" s="20" t="s">
        <v>58</v>
      </c>
      <c r="G87" s="13" t="s">
        <v>56</v>
      </c>
      <c r="H87" s="4"/>
      <c r="I87" s="20" t="s">
        <v>57</v>
      </c>
      <c r="J87" s="20" t="s">
        <v>37</v>
      </c>
      <c r="O87" s="2"/>
    </row>
    <row r="88" spans="1:15" ht="51.75" thickBot="1">
      <c r="A88" s="489"/>
      <c r="B88" s="45" t="s">
        <v>71</v>
      </c>
      <c r="C88" s="480" t="s">
        <v>108</v>
      </c>
      <c r="D88" s="481"/>
      <c r="E88" s="481"/>
      <c r="F88" s="481"/>
      <c r="G88" s="481"/>
      <c r="H88" s="481"/>
      <c r="I88" s="481"/>
      <c r="J88" s="482"/>
      <c r="O88" s="2"/>
    </row>
    <row r="89" spans="1:15" ht="53.25" customHeight="1" thickBot="1">
      <c r="A89" s="486" t="s">
        <v>72</v>
      </c>
      <c r="B89" s="27" t="s">
        <v>7</v>
      </c>
      <c r="C89" s="14">
        <v>41667</v>
      </c>
      <c r="D89" s="14">
        <v>41667</v>
      </c>
      <c r="E89" s="17" t="s">
        <v>55</v>
      </c>
      <c r="F89" s="20" t="s">
        <v>58</v>
      </c>
      <c r="G89" s="13" t="s">
        <v>56</v>
      </c>
      <c r="H89" s="4"/>
      <c r="I89" s="20" t="s">
        <v>57</v>
      </c>
      <c r="J89" s="20" t="s">
        <v>37</v>
      </c>
      <c r="O89" s="2"/>
    </row>
    <row r="90" spans="1:15" ht="53.25" customHeight="1" thickBot="1">
      <c r="A90" s="487"/>
      <c r="B90" s="45" t="s">
        <v>71</v>
      </c>
      <c r="C90" s="480" t="s">
        <v>88</v>
      </c>
      <c r="D90" s="481"/>
      <c r="E90" s="481"/>
      <c r="F90" s="481"/>
      <c r="G90" s="481"/>
      <c r="H90" s="481"/>
      <c r="I90" s="481"/>
      <c r="J90" s="482"/>
      <c r="O90" s="2"/>
    </row>
    <row r="91" spans="1:15" ht="53.25" customHeight="1" thickBot="1">
      <c r="A91" s="486" t="s">
        <v>74</v>
      </c>
      <c r="B91" s="27" t="s">
        <v>46</v>
      </c>
      <c r="C91" s="14">
        <v>83333</v>
      </c>
      <c r="D91" s="14">
        <v>83333</v>
      </c>
      <c r="E91" s="17" t="s">
        <v>54</v>
      </c>
      <c r="F91" s="20" t="s">
        <v>58</v>
      </c>
      <c r="G91" s="13" t="s">
        <v>56</v>
      </c>
      <c r="H91" s="4"/>
      <c r="I91" s="20" t="s">
        <v>57</v>
      </c>
      <c r="J91" s="20" t="s">
        <v>38</v>
      </c>
      <c r="O91" s="2"/>
    </row>
    <row r="92" spans="1:15" ht="53.25" customHeight="1" thickBot="1">
      <c r="A92" s="487"/>
      <c r="B92" s="45" t="s">
        <v>71</v>
      </c>
      <c r="C92" s="483" t="s">
        <v>108</v>
      </c>
      <c r="D92" s="484"/>
      <c r="E92" s="484"/>
      <c r="F92" s="484"/>
      <c r="G92" s="484"/>
      <c r="H92" s="484"/>
      <c r="I92" s="484"/>
      <c r="J92" s="485"/>
      <c r="O92" s="2"/>
    </row>
    <row r="93" spans="1:15" ht="53.25" customHeight="1" thickBot="1">
      <c r="A93" s="486" t="s">
        <v>75</v>
      </c>
      <c r="B93" s="27" t="s">
        <v>7</v>
      </c>
      <c r="C93" s="14">
        <v>83333</v>
      </c>
      <c r="D93" s="14">
        <v>83333</v>
      </c>
      <c r="E93" s="17" t="s">
        <v>55</v>
      </c>
      <c r="F93" s="20" t="s">
        <v>58</v>
      </c>
      <c r="G93" s="13" t="s">
        <v>56</v>
      </c>
      <c r="H93" s="4"/>
      <c r="I93" s="20" t="s">
        <v>57</v>
      </c>
      <c r="J93" s="20" t="s">
        <v>38</v>
      </c>
      <c r="O93" s="2"/>
    </row>
    <row r="94" spans="1:15" ht="53.25" customHeight="1" thickBot="1">
      <c r="A94" s="487"/>
      <c r="B94" s="45" t="s">
        <v>71</v>
      </c>
      <c r="C94" s="483" t="s">
        <v>88</v>
      </c>
      <c r="D94" s="484"/>
      <c r="E94" s="484"/>
      <c r="F94" s="484"/>
      <c r="G94" s="484"/>
      <c r="H94" s="484"/>
      <c r="I94" s="484"/>
      <c r="J94" s="485"/>
      <c r="O94" s="2"/>
    </row>
    <row r="98" ht="12.75">
      <c r="E98" s="28"/>
    </row>
    <row r="99" spans="3:16" ht="14.25" customHeight="1">
      <c r="C99" s="474"/>
      <c r="D99" s="474"/>
      <c r="E99" s="474"/>
      <c r="F99" s="474"/>
      <c r="G99" s="474"/>
      <c r="H99" s="474"/>
      <c r="I99" s="474"/>
      <c r="J99" s="474"/>
      <c r="K99" s="474"/>
      <c r="L99" s="474"/>
      <c r="M99" s="474"/>
      <c r="N99" s="474"/>
      <c r="O99" s="474"/>
      <c r="P99" s="474"/>
    </row>
    <row r="100" ht="15.75">
      <c r="E100" s="18"/>
    </row>
    <row r="101" ht="15.75">
      <c r="E101" s="18"/>
    </row>
    <row r="102" ht="15.75">
      <c r="E102" s="18"/>
    </row>
  </sheetData>
  <sheetProtection/>
  <mergeCells count="84">
    <mergeCell ref="C82:J82"/>
    <mergeCell ref="A4:K4"/>
    <mergeCell ref="A22:J22"/>
    <mergeCell ref="C68:J68"/>
    <mergeCell ref="C70:J70"/>
    <mergeCell ref="C72:J72"/>
    <mergeCell ref="A19:J19"/>
    <mergeCell ref="C34:J34"/>
    <mergeCell ref="C36:J36"/>
    <mergeCell ref="C38:J38"/>
    <mergeCell ref="C23:C24"/>
    <mergeCell ref="F23:F24"/>
    <mergeCell ref="A20:J20"/>
    <mergeCell ref="A21:J21"/>
    <mergeCell ref="C76:J76"/>
    <mergeCell ref="C48:J48"/>
    <mergeCell ref="C46:J46"/>
    <mergeCell ref="J23:J24"/>
    <mergeCell ref="C28:J28"/>
    <mergeCell ref="C30:J30"/>
    <mergeCell ref="C80:J80"/>
    <mergeCell ref="C56:J56"/>
    <mergeCell ref="C58:J58"/>
    <mergeCell ref="C62:J62"/>
    <mergeCell ref="C60:J60"/>
    <mergeCell ref="C64:J64"/>
    <mergeCell ref="C66:J66"/>
    <mergeCell ref="C32:J32"/>
    <mergeCell ref="C42:J42"/>
    <mergeCell ref="C44:J44"/>
    <mergeCell ref="A35:A36"/>
    <mergeCell ref="A33:A34"/>
    <mergeCell ref="A29:A30"/>
    <mergeCell ref="C40:J40"/>
    <mergeCell ref="A27:A28"/>
    <mergeCell ref="A23:A24"/>
    <mergeCell ref="B23:B24"/>
    <mergeCell ref="A31:A32"/>
    <mergeCell ref="A47:A48"/>
    <mergeCell ref="A45:A46"/>
    <mergeCell ref="A43:A44"/>
    <mergeCell ref="A41:A42"/>
    <mergeCell ref="A39:A40"/>
    <mergeCell ref="A37:A38"/>
    <mergeCell ref="A63:A64"/>
    <mergeCell ref="A57:A58"/>
    <mergeCell ref="A59:A60"/>
    <mergeCell ref="A55:A56"/>
    <mergeCell ref="A53:A54"/>
    <mergeCell ref="A49:A50"/>
    <mergeCell ref="A61:A62"/>
    <mergeCell ref="A75:A76"/>
    <mergeCell ref="A73:A74"/>
    <mergeCell ref="A71:A72"/>
    <mergeCell ref="A69:A70"/>
    <mergeCell ref="A67:A68"/>
    <mergeCell ref="A65:A66"/>
    <mergeCell ref="C94:J94"/>
    <mergeCell ref="C50:J50"/>
    <mergeCell ref="C54:J54"/>
    <mergeCell ref="A93:A94"/>
    <mergeCell ref="A91:A92"/>
    <mergeCell ref="A89:A90"/>
    <mergeCell ref="A87:A88"/>
    <mergeCell ref="A83:A84"/>
    <mergeCell ref="A81:A82"/>
    <mergeCell ref="A79:A80"/>
    <mergeCell ref="A16:J16"/>
    <mergeCell ref="A17:J17"/>
    <mergeCell ref="A18:J18"/>
    <mergeCell ref="C99:P99"/>
    <mergeCell ref="D23:E23"/>
    <mergeCell ref="G23:I23"/>
    <mergeCell ref="C84:J84"/>
    <mergeCell ref="C88:J88"/>
    <mergeCell ref="C90:J90"/>
    <mergeCell ref="C92:J92"/>
    <mergeCell ref="A9:J9"/>
    <mergeCell ref="A10:J10"/>
    <mergeCell ref="A11:J11"/>
    <mergeCell ref="A13:J13"/>
    <mergeCell ref="A14:J14"/>
    <mergeCell ref="A15:J15"/>
  </mergeCells>
  <printOptions/>
  <pageMargins left="0.58" right="0.14" top="0.42" bottom="0.34" header="0.25" footer="0.21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9" zoomScaleNormal="89" zoomScalePageLayoutView="0" workbookViewId="0" topLeftCell="A4">
      <selection activeCell="B13" sqref="B13"/>
    </sheetView>
  </sheetViews>
  <sheetFormatPr defaultColWidth="9.140625" defaultRowHeight="12.75"/>
  <cols>
    <col min="1" max="1" width="5.8515625" style="186" customWidth="1"/>
    <col min="2" max="2" width="24.140625" style="186" customWidth="1"/>
    <col min="3" max="3" width="14.7109375" style="186" customWidth="1"/>
    <col min="4" max="4" width="14.28125" style="186" customWidth="1"/>
    <col min="5" max="5" width="10.421875" style="186" customWidth="1"/>
    <col min="6" max="6" width="10.28125" style="186" customWidth="1"/>
    <col min="7" max="7" width="13.7109375" style="186" customWidth="1"/>
    <col min="8" max="8" width="12.8515625" style="186" customWidth="1"/>
    <col min="9" max="9" width="14.28125" style="186" customWidth="1"/>
    <col min="10" max="10" width="12.7109375" style="186" customWidth="1"/>
    <col min="11" max="11" width="14.00390625" style="186" customWidth="1"/>
    <col min="12" max="16384" width="9.140625" style="186" customWidth="1"/>
  </cols>
  <sheetData>
    <row r="1" spans="1:7" ht="0.75" customHeight="1">
      <c r="A1" s="98"/>
      <c r="E1" s="188"/>
      <c r="F1" s="188"/>
      <c r="G1" s="188"/>
    </row>
    <row r="2" spans="1:11" ht="20.25" customHeight="1">
      <c r="A2" s="510" t="s">
        <v>120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</row>
    <row r="3" spans="1:11" ht="19.5" customHeight="1">
      <c r="A3" s="511" t="s">
        <v>223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</row>
    <row r="4" spans="1:11" ht="117.75" customHeight="1" thickBot="1">
      <c r="A4" s="512" t="s">
        <v>236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</row>
    <row r="5" spans="1:11" ht="19.5" thickBot="1">
      <c r="A5" s="501" t="s">
        <v>109</v>
      </c>
      <c r="B5" s="516"/>
      <c r="C5" s="516"/>
      <c r="D5" s="516"/>
      <c r="E5" s="516"/>
      <c r="F5" s="516"/>
      <c r="G5" s="516"/>
      <c r="H5" s="516"/>
      <c r="I5" s="516"/>
      <c r="J5" s="516"/>
      <c r="K5" s="215"/>
    </row>
    <row r="6" spans="1:11" ht="50.25" customHeight="1" thickBot="1">
      <c r="A6" s="494" t="s">
        <v>177</v>
      </c>
      <c r="B6" s="494" t="s">
        <v>61</v>
      </c>
      <c r="C6" s="494" t="s">
        <v>62</v>
      </c>
      <c r="D6" s="519" t="s">
        <v>118</v>
      </c>
      <c r="E6" s="520"/>
      <c r="F6" s="494" t="s">
        <v>162</v>
      </c>
      <c r="G6" s="521" t="s">
        <v>87</v>
      </c>
      <c r="H6" s="522"/>
      <c r="I6" s="523"/>
      <c r="J6" s="517" t="s">
        <v>69</v>
      </c>
      <c r="K6" s="514" t="s">
        <v>132</v>
      </c>
    </row>
    <row r="7" spans="1:11" ht="32.25" thickBot="1">
      <c r="A7" s="495"/>
      <c r="B7" s="495"/>
      <c r="C7" s="495"/>
      <c r="D7" s="216" t="s">
        <v>63</v>
      </c>
      <c r="E7" s="217" t="s">
        <v>64</v>
      </c>
      <c r="F7" s="495"/>
      <c r="G7" s="218" t="s">
        <v>66</v>
      </c>
      <c r="H7" s="218" t="s">
        <v>67</v>
      </c>
      <c r="I7" s="218" t="s">
        <v>68</v>
      </c>
      <c r="J7" s="518"/>
      <c r="K7" s="515"/>
    </row>
    <row r="8" spans="1:11" ht="21" customHeight="1" thickBot="1">
      <c r="A8" s="219"/>
      <c r="B8" s="220" t="s">
        <v>70</v>
      </c>
      <c r="C8" s="116">
        <f>SUM(C9+C12+C22)</f>
        <v>8960711</v>
      </c>
      <c r="D8" s="116">
        <f>+C8</f>
        <v>8960711</v>
      </c>
      <c r="E8" s="221"/>
      <c r="F8" s="222"/>
      <c r="G8" s="223"/>
      <c r="H8" s="223"/>
      <c r="I8" s="224"/>
      <c r="J8" s="225"/>
      <c r="K8" s="116">
        <f>SUM(K9+K12+K22)</f>
        <v>10547400</v>
      </c>
    </row>
    <row r="9" spans="1:12" ht="32.25" customHeight="1" thickBot="1">
      <c r="A9" s="247"/>
      <c r="B9" s="323" t="s">
        <v>161</v>
      </c>
      <c r="C9" s="324">
        <f>SUM(C10)</f>
        <v>2041667</v>
      </c>
      <c r="D9" s="248">
        <f>C9</f>
        <v>2041667</v>
      </c>
      <c r="E9" s="249"/>
      <c r="F9" s="249"/>
      <c r="G9" s="249"/>
      <c r="H9" s="249"/>
      <c r="I9" s="249"/>
      <c r="J9" s="322"/>
      <c r="K9" s="321">
        <f>+K10</f>
        <v>2450000</v>
      </c>
      <c r="L9" s="319"/>
    </row>
    <row r="10" spans="1:12" ht="161.25" customHeight="1" thickBot="1">
      <c r="A10" s="488">
        <v>1</v>
      </c>
      <c r="B10" s="246" t="s">
        <v>291</v>
      </c>
      <c r="C10" s="325">
        <v>2041667</v>
      </c>
      <c r="D10" s="162">
        <v>2041667</v>
      </c>
      <c r="E10" s="309" t="s">
        <v>160</v>
      </c>
      <c r="F10" s="310" t="s">
        <v>117</v>
      </c>
      <c r="G10" s="307" t="s">
        <v>188</v>
      </c>
      <c r="H10" s="126" t="s">
        <v>181</v>
      </c>
      <c r="I10" s="311" t="s">
        <v>141</v>
      </c>
      <c r="J10" s="308" t="s">
        <v>149</v>
      </c>
      <c r="K10" s="320">
        <v>2450000</v>
      </c>
      <c r="L10" s="319"/>
    </row>
    <row r="11" spans="1:11" ht="51" customHeight="1" thickBot="1">
      <c r="A11" s="489"/>
      <c r="B11" s="312" t="s">
        <v>130</v>
      </c>
      <c r="C11" s="524" t="s">
        <v>237</v>
      </c>
      <c r="D11" s="525"/>
      <c r="E11" s="525"/>
      <c r="F11" s="525"/>
      <c r="G11" s="525"/>
      <c r="H11" s="525"/>
      <c r="I11" s="525"/>
      <c r="J11" s="526"/>
      <c r="K11" s="192"/>
    </row>
    <row r="12" spans="1:11" ht="29.25" customHeight="1" thickBot="1">
      <c r="A12" s="260"/>
      <c r="B12" s="261" t="s">
        <v>1</v>
      </c>
      <c r="C12" s="314">
        <f>SUM(C13+C14+C18+C20)</f>
        <v>6229544</v>
      </c>
      <c r="D12" s="315">
        <f>C12</f>
        <v>6229544</v>
      </c>
      <c r="E12" s="316"/>
      <c r="F12" s="290"/>
      <c r="G12" s="290"/>
      <c r="H12" s="290"/>
      <c r="I12" s="318"/>
      <c r="J12" s="317"/>
      <c r="K12" s="315">
        <f>SUM(K13+K14+K18+K20)</f>
        <v>7270000</v>
      </c>
    </row>
    <row r="13" spans="1:11" ht="409.5" customHeight="1" thickBot="1">
      <c r="A13" s="533">
        <v>4</v>
      </c>
      <c r="B13" s="262" t="s">
        <v>238</v>
      </c>
      <c r="C13" s="313">
        <v>2054545</v>
      </c>
      <c r="D13" s="554">
        <v>2054545</v>
      </c>
      <c r="E13" s="289" t="s">
        <v>205</v>
      </c>
      <c r="F13" s="534" t="s">
        <v>117</v>
      </c>
      <c r="G13" s="534" t="s">
        <v>188</v>
      </c>
      <c r="H13" s="534" t="s">
        <v>199</v>
      </c>
      <c r="I13" s="534" t="s">
        <v>200</v>
      </c>
      <c r="J13" s="536" t="s">
        <v>221</v>
      </c>
      <c r="K13" s="549">
        <v>2260000</v>
      </c>
    </row>
    <row r="14" spans="1:11" ht="265.5" customHeight="1" thickBot="1">
      <c r="A14" s="533"/>
      <c r="B14" s="270" t="s">
        <v>292</v>
      </c>
      <c r="C14" s="552"/>
      <c r="D14" s="555"/>
      <c r="E14" s="556"/>
      <c r="F14" s="535"/>
      <c r="G14" s="535"/>
      <c r="H14" s="535"/>
      <c r="I14" s="535"/>
      <c r="J14" s="537"/>
      <c r="K14" s="550"/>
    </row>
    <row r="15" spans="1:11" ht="15" customHeight="1" hidden="1" thickBot="1">
      <c r="A15" s="533"/>
      <c r="B15" s="288" t="s">
        <v>115</v>
      </c>
      <c r="C15" s="553"/>
      <c r="D15" s="555"/>
      <c r="E15" s="556"/>
      <c r="F15" s="535"/>
      <c r="G15" s="535"/>
      <c r="H15" s="535"/>
      <c r="I15" s="535"/>
      <c r="J15" s="537"/>
      <c r="K15" s="551"/>
    </row>
    <row r="16" spans="1:11" ht="128.25" customHeight="1" thickBot="1">
      <c r="A16" s="533"/>
      <c r="B16" s="230" t="s">
        <v>140</v>
      </c>
      <c r="C16" s="528" t="s">
        <v>239</v>
      </c>
      <c r="D16" s="529"/>
      <c r="E16" s="529"/>
      <c r="F16" s="529"/>
      <c r="G16" s="529"/>
      <c r="H16" s="529"/>
      <c r="I16" s="529"/>
      <c r="J16" s="538"/>
      <c r="K16" s="228"/>
    </row>
    <row r="17" spans="1:11" ht="13.5" customHeight="1" hidden="1" thickBot="1">
      <c r="A17" s="533"/>
      <c r="B17" s="231"/>
      <c r="C17" s="531"/>
      <c r="D17" s="532"/>
      <c r="E17" s="532"/>
      <c r="F17" s="532"/>
      <c r="G17" s="532"/>
      <c r="H17" s="532"/>
      <c r="I17" s="532"/>
      <c r="J17" s="532"/>
      <c r="K17" s="229"/>
    </row>
    <row r="18" spans="1:11" ht="248.25" customHeight="1" thickBot="1">
      <c r="A18" s="527">
        <v>5</v>
      </c>
      <c r="B18" s="264" t="s">
        <v>290</v>
      </c>
      <c r="C18" s="232">
        <v>2583333</v>
      </c>
      <c r="D18" s="233">
        <v>2583333</v>
      </c>
      <c r="E18" s="187" t="s">
        <v>206</v>
      </c>
      <c r="F18" s="168" t="s">
        <v>222</v>
      </c>
      <c r="G18" s="295" t="s">
        <v>188</v>
      </c>
      <c r="H18" s="295" t="s">
        <v>199</v>
      </c>
      <c r="I18" s="168" t="s">
        <v>141</v>
      </c>
      <c r="J18" s="234" t="s">
        <v>119</v>
      </c>
      <c r="K18" s="242">
        <v>3100000</v>
      </c>
    </row>
    <row r="19" spans="1:11" ht="130.5" customHeight="1" thickBot="1">
      <c r="A19" s="527"/>
      <c r="B19" s="230" t="s">
        <v>139</v>
      </c>
      <c r="C19" s="528" t="s">
        <v>240</v>
      </c>
      <c r="D19" s="529"/>
      <c r="E19" s="529"/>
      <c r="F19" s="529"/>
      <c r="G19" s="529"/>
      <c r="H19" s="529"/>
      <c r="I19" s="529"/>
      <c r="J19" s="529"/>
      <c r="K19" s="228"/>
    </row>
    <row r="20" spans="1:11" ht="342" customHeight="1" thickBot="1">
      <c r="A20" s="530">
        <v>6</v>
      </c>
      <c r="B20" s="263" t="s">
        <v>245</v>
      </c>
      <c r="C20" s="235">
        <v>1591666</v>
      </c>
      <c r="D20" s="226">
        <v>1591666</v>
      </c>
      <c r="E20" s="146" t="s">
        <v>207</v>
      </c>
      <c r="F20" s="168" t="s">
        <v>222</v>
      </c>
      <c r="G20" s="168" t="s">
        <v>116</v>
      </c>
      <c r="H20" s="168" t="s">
        <v>181</v>
      </c>
      <c r="I20" s="168" t="s">
        <v>141</v>
      </c>
      <c r="J20" s="200" t="s">
        <v>119</v>
      </c>
      <c r="K20" s="242">
        <v>1910000</v>
      </c>
    </row>
    <row r="21" spans="1:11" ht="102" customHeight="1" thickBot="1">
      <c r="A21" s="493"/>
      <c r="B21" s="227" t="s">
        <v>139</v>
      </c>
      <c r="C21" s="528" t="s">
        <v>241</v>
      </c>
      <c r="D21" s="529"/>
      <c r="E21" s="529"/>
      <c r="F21" s="529"/>
      <c r="G21" s="529"/>
      <c r="H21" s="529"/>
      <c r="I21" s="529"/>
      <c r="J21" s="529"/>
      <c r="K21" s="228"/>
    </row>
    <row r="22" spans="1:11" ht="39" customHeight="1" thickBot="1">
      <c r="A22" s="266"/>
      <c r="B22" s="265" t="s">
        <v>209</v>
      </c>
      <c r="C22" s="237">
        <f>SUM(C23+C24+C25)</f>
        <v>689500</v>
      </c>
      <c r="D22" s="237">
        <f>C22</f>
        <v>689500</v>
      </c>
      <c r="E22" s="238"/>
      <c r="F22" s="238"/>
      <c r="G22" s="238"/>
      <c r="H22" s="238"/>
      <c r="I22" s="238"/>
      <c r="J22" s="238"/>
      <c r="K22" s="237">
        <f>K23</f>
        <v>827400</v>
      </c>
    </row>
    <row r="23" spans="1:11" ht="353.25" customHeight="1" thickBot="1">
      <c r="A23" s="492">
        <v>1</v>
      </c>
      <c r="B23" s="276" t="s">
        <v>296</v>
      </c>
      <c r="C23" s="546">
        <v>689500</v>
      </c>
      <c r="D23" s="546">
        <v>689500</v>
      </c>
      <c r="E23" s="507" t="s">
        <v>203</v>
      </c>
      <c r="F23" s="504" t="s">
        <v>117</v>
      </c>
      <c r="G23" s="507" t="s">
        <v>116</v>
      </c>
      <c r="H23" s="507" t="s">
        <v>187</v>
      </c>
      <c r="I23" s="507" t="s">
        <v>141</v>
      </c>
      <c r="J23" s="507" t="s">
        <v>204</v>
      </c>
      <c r="K23" s="543">
        <v>827400</v>
      </c>
    </row>
    <row r="24" spans="1:11" ht="370.5" customHeight="1" thickBot="1">
      <c r="A24" s="530"/>
      <c r="B24" s="208" t="s">
        <v>242</v>
      </c>
      <c r="C24" s="547"/>
      <c r="D24" s="547"/>
      <c r="E24" s="508"/>
      <c r="F24" s="505"/>
      <c r="G24" s="508"/>
      <c r="H24" s="508"/>
      <c r="I24" s="508"/>
      <c r="J24" s="508"/>
      <c r="K24" s="544"/>
    </row>
    <row r="25" spans="1:11" ht="287.25" customHeight="1" thickBot="1">
      <c r="A25" s="530"/>
      <c r="B25" s="275" t="s">
        <v>243</v>
      </c>
      <c r="C25" s="548"/>
      <c r="D25" s="548"/>
      <c r="E25" s="509"/>
      <c r="F25" s="506"/>
      <c r="G25" s="509"/>
      <c r="H25" s="509"/>
      <c r="I25" s="509"/>
      <c r="J25" s="509"/>
      <c r="K25" s="545"/>
    </row>
    <row r="26" spans="1:11" ht="70.5" customHeight="1" thickBot="1">
      <c r="A26" s="493"/>
      <c r="B26" s="236" t="s">
        <v>130</v>
      </c>
      <c r="C26" s="528" t="s">
        <v>244</v>
      </c>
      <c r="D26" s="529"/>
      <c r="E26" s="529"/>
      <c r="F26" s="529"/>
      <c r="G26" s="529"/>
      <c r="H26" s="529"/>
      <c r="I26" s="529"/>
      <c r="J26" s="538"/>
      <c r="K26" s="228"/>
    </row>
    <row r="27" spans="3:9" ht="12.75" customHeight="1">
      <c r="C27" s="305"/>
      <c r="D27" s="305"/>
      <c r="E27" s="305"/>
      <c r="F27" s="306"/>
      <c r="G27" s="213"/>
      <c r="H27" s="213"/>
      <c r="I27" s="213"/>
    </row>
    <row r="28" spans="6:9" ht="12.75" customHeight="1">
      <c r="F28" s="213"/>
      <c r="G28" s="213"/>
      <c r="H28" s="213"/>
      <c r="I28" s="213"/>
    </row>
    <row r="29" spans="1:9" ht="12.75" customHeight="1">
      <c r="A29" s="541" t="s">
        <v>294</v>
      </c>
      <c r="B29" s="542"/>
      <c r="C29" s="542"/>
      <c r="D29" s="542"/>
      <c r="F29" s="213"/>
      <c r="G29" s="213"/>
      <c r="H29" s="213"/>
      <c r="I29" s="213"/>
    </row>
    <row r="30" spans="1:9" ht="27" customHeight="1">
      <c r="A30" s="542"/>
      <c r="B30" s="542"/>
      <c r="C30" s="542"/>
      <c r="D30" s="542"/>
      <c r="F30" s="213"/>
      <c r="G30" s="213"/>
      <c r="H30" s="213"/>
      <c r="I30" s="213"/>
    </row>
    <row r="31" spans="6:11" ht="12.75" customHeight="1">
      <c r="F31" s="213"/>
      <c r="G31" s="539" t="s">
        <v>235</v>
      </c>
      <c r="H31" s="540"/>
      <c r="I31" s="540"/>
      <c r="J31" s="540"/>
      <c r="K31" s="540"/>
    </row>
    <row r="32" spans="7:11" ht="12.75">
      <c r="G32" s="540"/>
      <c r="H32" s="540"/>
      <c r="I32" s="540"/>
      <c r="J32" s="540"/>
      <c r="K32" s="540"/>
    </row>
    <row r="33" spans="7:11" ht="12.75">
      <c r="G33" s="540"/>
      <c r="H33" s="540"/>
      <c r="I33" s="540"/>
      <c r="J33" s="540"/>
      <c r="K33" s="540"/>
    </row>
    <row r="34" spans="7:11" ht="36.75" customHeight="1">
      <c r="G34" s="540"/>
      <c r="H34" s="540"/>
      <c r="I34" s="540"/>
      <c r="J34" s="540"/>
      <c r="K34" s="540"/>
    </row>
  </sheetData>
  <sheetProtection/>
  <mergeCells count="43">
    <mergeCell ref="K13:K15"/>
    <mergeCell ref="C14:C15"/>
    <mergeCell ref="D13:D15"/>
    <mergeCell ref="F13:F15"/>
    <mergeCell ref="E14:E15"/>
    <mergeCell ref="G13:G15"/>
    <mergeCell ref="H13:H15"/>
    <mergeCell ref="G31:K34"/>
    <mergeCell ref="C26:J26"/>
    <mergeCell ref="A29:D30"/>
    <mergeCell ref="I23:I25"/>
    <mergeCell ref="A23:A26"/>
    <mergeCell ref="J23:J25"/>
    <mergeCell ref="K23:K25"/>
    <mergeCell ref="C23:C25"/>
    <mergeCell ref="D23:D25"/>
    <mergeCell ref="E23:E25"/>
    <mergeCell ref="C11:J11"/>
    <mergeCell ref="A18:A19"/>
    <mergeCell ref="C19:J19"/>
    <mergeCell ref="A20:A21"/>
    <mergeCell ref="C21:J21"/>
    <mergeCell ref="C17:J17"/>
    <mergeCell ref="A13:A17"/>
    <mergeCell ref="I13:I15"/>
    <mergeCell ref="J13:J15"/>
    <mergeCell ref="C16:J16"/>
    <mergeCell ref="C6:C7"/>
    <mergeCell ref="F6:F7"/>
    <mergeCell ref="A6:A7"/>
    <mergeCell ref="J6:J7"/>
    <mergeCell ref="D6:E6"/>
    <mergeCell ref="G6:I6"/>
    <mergeCell ref="F23:F25"/>
    <mergeCell ref="G23:G25"/>
    <mergeCell ref="H23:H25"/>
    <mergeCell ref="A2:K2"/>
    <mergeCell ref="A3:K3"/>
    <mergeCell ref="A4:K4"/>
    <mergeCell ref="K6:K7"/>
    <mergeCell ref="A5:J5"/>
    <mergeCell ref="A10:A11"/>
    <mergeCell ref="B6:B7"/>
  </mergeCells>
  <hyperlinks>
    <hyperlink ref="A3" r:id="rId1" display="www.centarzakulturu.org.rs e-mail;centarzakulturu@open.telekom.rs"/>
  </hyperlinks>
  <printOptions/>
  <pageMargins left="0" right="0.16" top="0.2362204724409449" bottom="0.5118110236220472" header="0.2362204724409449" footer="0.5118110236220472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0"/>
  <sheetViews>
    <sheetView zoomScalePageLayoutView="0" workbookViewId="0" topLeftCell="A83">
      <selection activeCell="B84" sqref="B84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2.421875" style="0" customWidth="1"/>
    <col min="4" max="4" width="13.140625" style="0" customWidth="1"/>
    <col min="5" max="5" width="8.7109375" style="0" customWidth="1"/>
    <col min="6" max="6" width="8.57421875" style="0" customWidth="1"/>
    <col min="7" max="8" width="12.57421875" style="0" customWidth="1"/>
    <col min="9" max="9" width="11.57421875" style="0" customWidth="1"/>
    <col min="10" max="10" width="7.57421875" style="0" customWidth="1"/>
    <col min="11" max="11" width="14.140625" style="0" customWidth="1"/>
  </cols>
  <sheetData>
    <row r="1" spans="1:11" ht="20.25">
      <c r="A1" s="611" t="s">
        <v>131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ht="82.5" customHeight="1" thickBot="1">
      <c r="A2" s="612" t="s">
        <v>246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</row>
    <row r="3" spans="1:27" ht="21.75" customHeight="1" thickBot="1">
      <c r="A3" s="623" t="s">
        <v>176</v>
      </c>
      <c r="B3" s="624"/>
      <c r="C3" s="624"/>
      <c r="D3" s="624"/>
      <c r="E3" s="624"/>
      <c r="F3" s="624"/>
      <c r="G3" s="624"/>
      <c r="H3" s="624"/>
      <c r="I3" s="624"/>
      <c r="J3" s="624"/>
      <c r="K3" s="172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</row>
    <row r="4" spans="1:27" ht="48.75" customHeight="1">
      <c r="A4" s="514" t="s">
        <v>177</v>
      </c>
      <c r="B4" s="494" t="s">
        <v>61</v>
      </c>
      <c r="C4" s="494" t="s">
        <v>150</v>
      </c>
      <c r="D4" s="475" t="s">
        <v>86</v>
      </c>
      <c r="E4" s="476"/>
      <c r="F4" s="514" t="s">
        <v>65</v>
      </c>
      <c r="G4" s="477" t="s">
        <v>87</v>
      </c>
      <c r="H4" s="478"/>
      <c r="I4" s="479"/>
      <c r="J4" s="514" t="s">
        <v>69</v>
      </c>
      <c r="K4" s="642" t="s">
        <v>132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</row>
    <row r="5" spans="1:27" ht="32.25" customHeight="1" thickBot="1">
      <c r="A5" s="515"/>
      <c r="B5" s="495"/>
      <c r="C5" s="495"/>
      <c r="D5" s="152" t="s">
        <v>63</v>
      </c>
      <c r="E5" s="151" t="s">
        <v>64</v>
      </c>
      <c r="F5" s="515"/>
      <c r="G5" s="148" t="s">
        <v>66</v>
      </c>
      <c r="H5" s="149" t="s">
        <v>67</v>
      </c>
      <c r="I5" s="150" t="s">
        <v>68</v>
      </c>
      <c r="J5" s="515"/>
      <c r="K5" s="643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1:27" ht="20.25" customHeight="1" thickBot="1">
      <c r="A6" s="165"/>
      <c r="B6" s="164" t="s">
        <v>70</v>
      </c>
      <c r="C6" s="252">
        <f>SUM(C7+C22+C47+C95+C108)</f>
        <v>5139514</v>
      </c>
      <c r="D6" s="252">
        <f>+C6</f>
        <v>5139514</v>
      </c>
      <c r="E6" s="253"/>
      <c r="F6" s="165"/>
      <c r="G6" s="165"/>
      <c r="H6" s="166"/>
      <c r="I6" s="166"/>
      <c r="J6" s="166"/>
      <c r="K6" s="252">
        <f>SUM(K7+K22+K47+K95+K108)</f>
        <v>6065250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27" ht="20.25" customHeight="1" thickBot="1">
      <c r="A7" s="254"/>
      <c r="B7" s="326" t="s">
        <v>208</v>
      </c>
      <c r="C7" s="255">
        <f>SUM(C8+C10+C12+C14+C16+C18+C20)</f>
        <v>409334</v>
      </c>
      <c r="D7" s="256">
        <f>C7</f>
        <v>409334</v>
      </c>
      <c r="E7" s="257"/>
      <c r="F7" s="251"/>
      <c r="G7" s="258"/>
      <c r="H7" s="259"/>
      <c r="I7" s="259"/>
      <c r="J7" s="328"/>
      <c r="K7" s="256">
        <v>425000</v>
      </c>
      <c r="L7" s="180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</row>
    <row r="8" spans="1:27" ht="186.75" customHeight="1" thickBot="1">
      <c r="A8" s="621">
        <v>1</v>
      </c>
      <c r="B8" s="201" t="s">
        <v>247</v>
      </c>
      <c r="C8" s="411">
        <v>67620</v>
      </c>
      <c r="D8" s="412">
        <v>67620</v>
      </c>
      <c r="E8" s="407" t="s">
        <v>178</v>
      </c>
      <c r="F8" s="413" t="s">
        <v>58</v>
      </c>
      <c r="G8" s="126" t="s">
        <v>179</v>
      </c>
      <c r="H8" s="126" t="s">
        <v>179</v>
      </c>
      <c r="I8" s="126" t="s">
        <v>182</v>
      </c>
      <c r="J8" s="329" t="s">
        <v>137</v>
      </c>
      <c r="K8" s="330" t="s">
        <v>287</v>
      </c>
      <c r="L8" s="327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</row>
    <row r="9" spans="1:27" ht="93" customHeight="1" thickBot="1">
      <c r="A9" s="622"/>
      <c r="B9" s="47" t="s">
        <v>130</v>
      </c>
      <c r="C9" s="618" t="s">
        <v>180</v>
      </c>
      <c r="D9" s="619"/>
      <c r="E9" s="619"/>
      <c r="F9" s="619"/>
      <c r="G9" s="619"/>
      <c r="H9" s="619"/>
      <c r="I9" s="619"/>
      <c r="J9" s="620"/>
      <c r="K9" s="193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</row>
    <row r="10" spans="1:27" ht="190.5" customHeight="1" thickBot="1">
      <c r="A10" s="625">
        <v>2</v>
      </c>
      <c r="B10" s="201" t="s">
        <v>248</v>
      </c>
      <c r="C10" s="202">
        <v>180953</v>
      </c>
      <c r="D10" s="414">
        <v>180953</v>
      </c>
      <c r="E10" s="407" t="s">
        <v>163</v>
      </c>
      <c r="F10" s="413" t="s">
        <v>58</v>
      </c>
      <c r="G10" s="126" t="s">
        <v>179</v>
      </c>
      <c r="H10" s="126" t="s">
        <v>179</v>
      </c>
      <c r="I10" s="126" t="s">
        <v>182</v>
      </c>
      <c r="J10" s="329" t="s">
        <v>137</v>
      </c>
      <c r="K10" s="330" t="s">
        <v>249</v>
      </c>
      <c r="L10" s="180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</row>
    <row r="11" spans="1:27" ht="96" customHeight="1" thickBot="1">
      <c r="A11" s="626"/>
      <c r="B11" s="45" t="s">
        <v>130</v>
      </c>
      <c r="C11" s="618" t="s">
        <v>250</v>
      </c>
      <c r="D11" s="619"/>
      <c r="E11" s="619"/>
      <c r="F11" s="619"/>
      <c r="G11" s="619"/>
      <c r="H11" s="619"/>
      <c r="I11" s="619"/>
      <c r="J11" s="620"/>
      <c r="K11" s="331"/>
      <c r="L11" s="327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</row>
    <row r="12" spans="1:27" ht="129.75" customHeight="1" thickBot="1">
      <c r="A12" s="647">
        <v>3</v>
      </c>
      <c r="B12" s="292" t="s">
        <v>252</v>
      </c>
      <c r="C12" s="297">
        <v>28000</v>
      </c>
      <c r="D12" s="298">
        <v>28000</v>
      </c>
      <c r="E12" s="163" t="s">
        <v>254</v>
      </c>
      <c r="F12" s="127" t="s">
        <v>227</v>
      </c>
      <c r="G12" s="128" t="s">
        <v>179</v>
      </c>
      <c r="H12" s="128" t="s">
        <v>179</v>
      </c>
      <c r="I12" s="128" t="s">
        <v>182</v>
      </c>
      <c r="J12" s="128" t="s">
        <v>251</v>
      </c>
      <c r="K12" s="332" t="s">
        <v>253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</row>
    <row r="13" spans="1:27" ht="63" customHeight="1" thickBot="1">
      <c r="A13" s="626"/>
      <c r="B13" s="45" t="s">
        <v>130</v>
      </c>
      <c r="C13" s="627" t="s">
        <v>210</v>
      </c>
      <c r="D13" s="615"/>
      <c r="E13" s="615"/>
      <c r="F13" s="615"/>
      <c r="G13" s="615"/>
      <c r="H13" s="615"/>
      <c r="I13" s="615"/>
      <c r="J13" s="616"/>
      <c r="K13" s="333"/>
      <c r="L13" s="327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</row>
    <row r="14" spans="1:27" ht="128.25" customHeight="1" thickBot="1">
      <c r="A14" s="625">
        <v>4</v>
      </c>
      <c r="B14" s="299" t="s">
        <v>255</v>
      </c>
      <c r="C14" s="297">
        <v>28000</v>
      </c>
      <c r="D14" s="298">
        <v>28000</v>
      </c>
      <c r="E14" s="300" t="s">
        <v>257</v>
      </c>
      <c r="F14" s="127" t="s">
        <v>58</v>
      </c>
      <c r="G14" s="128" t="s">
        <v>179</v>
      </c>
      <c r="H14" s="128" t="s">
        <v>179</v>
      </c>
      <c r="I14" s="128" t="s">
        <v>182</v>
      </c>
      <c r="J14" s="337" t="s">
        <v>251</v>
      </c>
      <c r="K14" s="338" t="s">
        <v>256</v>
      </c>
      <c r="L14" s="180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</row>
    <row r="15" spans="1:27" ht="74.25" customHeight="1" thickBot="1">
      <c r="A15" s="626"/>
      <c r="B15" s="45" t="s">
        <v>130</v>
      </c>
      <c r="C15" s="627" t="s">
        <v>211</v>
      </c>
      <c r="D15" s="615"/>
      <c r="E15" s="615"/>
      <c r="F15" s="615"/>
      <c r="G15" s="615"/>
      <c r="H15" s="615"/>
      <c r="I15" s="615"/>
      <c r="J15" s="616"/>
      <c r="K15" s="203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</row>
    <row r="16" spans="1:28" s="156" customFormat="1" ht="111.75" customHeight="1" thickBot="1">
      <c r="A16" s="617">
        <v>5</v>
      </c>
      <c r="B16" s="334" t="s">
        <v>318</v>
      </c>
      <c r="C16" s="190">
        <v>40000</v>
      </c>
      <c r="D16" s="190">
        <v>40000</v>
      </c>
      <c r="E16" s="163" t="s">
        <v>183</v>
      </c>
      <c r="F16" s="129" t="s">
        <v>58</v>
      </c>
      <c r="G16" s="126" t="s">
        <v>56</v>
      </c>
      <c r="H16" s="126" t="s">
        <v>181</v>
      </c>
      <c r="I16" s="126" t="s">
        <v>141</v>
      </c>
      <c r="J16" s="329" t="s">
        <v>137</v>
      </c>
      <c r="K16" s="336">
        <v>40000</v>
      </c>
      <c r="L16" s="335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0"/>
    </row>
    <row r="17" spans="1:28" s="156" customFormat="1" ht="61.5" customHeight="1" thickBot="1">
      <c r="A17" s="607"/>
      <c r="B17" s="45" t="s">
        <v>130</v>
      </c>
      <c r="C17" s="614" t="s">
        <v>212</v>
      </c>
      <c r="D17" s="615"/>
      <c r="E17" s="615"/>
      <c r="F17" s="615"/>
      <c r="G17" s="615"/>
      <c r="H17" s="615"/>
      <c r="I17" s="615"/>
      <c r="J17" s="616"/>
      <c r="K17" s="340"/>
      <c r="L17" s="339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0"/>
    </row>
    <row r="18" spans="1:27" s="33" customFormat="1" ht="95.25" customHeight="1" thickBot="1">
      <c r="A18" s="606">
        <v>6</v>
      </c>
      <c r="B18" s="169" t="s">
        <v>225</v>
      </c>
      <c r="C18" s="341">
        <v>26666</v>
      </c>
      <c r="D18" s="342">
        <v>26666</v>
      </c>
      <c r="E18" s="343" t="s">
        <v>167</v>
      </c>
      <c r="F18" s="129" t="s">
        <v>58</v>
      </c>
      <c r="G18" s="126" t="s">
        <v>164</v>
      </c>
      <c r="H18" s="126" t="s">
        <v>165</v>
      </c>
      <c r="I18" s="126" t="s">
        <v>166</v>
      </c>
      <c r="J18" s="329" t="s">
        <v>137</v>
      </c>
      <c r="K18" s="344">
        <v>28000</v>
      </c>
      <c r="L18" s="345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</row>
    <row r="19" spans="1:27" s="33" customFormat="1" ht="72.75" customHeight="1" thickBot="1">
      <c r="A19" s="607"/>
      <c r="B19" s="41" t="s">
        <v>130</v>
      </c>
      <c r="C19" s="636" t="s">
        <v>184</v>
      </c>
      <c r="D19" s="637"/>
      <c r="E19" s="637"/>
      <c r="F19" s="637"/>
      <c r="G19" s="637"/>
      <c r="H19" s="637"/>
      <c r="I19" s="637"/>
      <c r="J19" s="638"/>
      <c r="K19" s="347"/>
      <c r="L19" s="346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</row>
    <row r="20" spans="1:27" ht="80.25" customHeight="1" thickBot="1">
      <c r="A20" s="606">
        <v>7</v>
      </c>
      <c r="B20" s="204" t="s">
        <v>213</v>
      </c>
      <c r="C20" s="349">
        <v>38095</v>
      </c>
      <c r="D20" s="350">
        <v>38095</v>
      </c>
      <c r="E20" s="343" t="s">
        <v>167</v>
      </c>
      <c r="F20" s="129" t="s">
        <v>58</v>
      </c>
      <c r="G20" s="126" t="s">
        <v>56</v>
      </c>
      <c r="H20" s="126" t="s">
        <v>181</v>
      </c>
      <c r="I20" s="126" t="s">
        <v>141</v>
      </c>
      <c r="J20" s="329" t="s">
        <v>137</v>
      </c>
      <c r="K20" s="348">
        <v>40000</v>
      </c>
      <c r="L20" s="327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</row>
    <row r="21" spans="1:27" ht="63" customHeight="1" thickBot="1">
      <c r="A21" s="607"/>
      <c r="B21" s="41" t="s">
        <v>130</v>
      </c>
      <c r="C21" s="644" t="s">
        <v>185</v>
      </c>
      <c r="D21" s="614"/>
      <c r="E21" s="614"/>
      <c r="F21" s="614"/>
      <c r="G21" s="614"/>
      <c r="H21" s="614"/>
      <c r="I21" s="614"/>
      <c r="J21" s="645"/>
      <c r="K21" s="173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</row>
    <row r="22" spans="1:27" ht="25.5" customHeight="1" thickBot="1">
      <c r="A22" s="167"/>
      <c r="B22" s="360" t="s">
        <v>0</v>
      </c>
      <c r="C22" s="351">
        <f>SUM(C23+C26+C28+C30+C32+C34+C36+C38+C40+C43+C45)</f>
        <v>1340247</v>
      </c>
      <c r="D22" s="358">
        <f>C22</f>
        <v>1340247</v>
      </c>
      <c r="E22" s="357"/>
      <c r="F22" s="355"/>
      <c r="G22" s="354"/>
      <c r="H22" s="352"/>
      <c r="I22" s="352"/>
      <c r="J22" s="353"/>
      <c r="K22" s="351">
        <f>SUM(K23+K26+K28+K30+K32+K34+K36+K38+K40+K43+K45)</f>
        <v>1598300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</row>
    <row r="23" spans="1:27" ht="91.5" customHeight="1">
      <c r="A23" s="492" t="s">
        <v>73</v>
      </c>
      <c r="B23" s="362" t="s">
        <v>308</v>
      </c>
      <c r="C23" s="154">
        <v>95833</v>
      </c>
      <c r="D23" s="359">
        <v>95833</v>
      </c>
      <c r="E23" s="130" t="s">
        <v>152</v>
      </c>
      <c r="F23" s="356" t="s">
        <v>58</v>
      </c>
      <c r="G23" s="126" t="s">
        <v>116</v>
      </c>
      <c r="H23" s="140" t="s">
        <v>187</v>
      </c>
      <c r="I23" s="140" t="s">
        <v>141</v>
      </c>
      <c r="J23" s="329" t="s">
        <v>137</v>
      </c>
      <c r="K23" s="361">
        <v>115000</v>
      </c>
      <c r="L23" s="327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</row>
    <row r="24" spans="1:27" ht="42.75" customHeight="1" thickBot="1">
      <c r="A24" s="530"/>
      <c r="B24" s="118" t="s">
        <v>295</v>
      </c>
      <c r="C24" s="119"/>
      <c r="D24" s="120"/>
      <c r="E24" s="121"/>
      <c r="F24" s="122"/>
      <c r="G24" s="123"/>
      <c r="H24" s="124"/>
      <c r="I24" s="125"/>
      <c r="J24" s="363"/>
      <c r="K24" s="364"/>
      <c r="L24" s="180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</row>
    <row r="25" spans="1:27" ht="90" customHeight="1" thickBot="1">
      <c r="A25" s="493"/>
      <c r="B25" s="41" t="s">
        <v>130</v>
      </c>
      <c r="C25" s="597" t="s">
        <v>186</v>
      </c>
      <c r="D25" s="598"/>
      <c r="E25" s="598"/>
      <c r="F25" s="598"/>
      <c r="G25" s="598"/>
      <c r="H25" s="598"/>
      <c r="I25" s="598"/>
      <c r="J25" s="599"/>
      <c r="K25" s="174"/>
      <c r="L25" s="327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</row>
    <row r="26" spans="1:27" ht="180" customHeight="1" thickBot="1">
      <c r="A26" s="492">
        <v>2</v>
      </c>
      <c r="B26" s="131" t="s">
        <v>298</v>
      </c>
      <c r="C26" s="153">
        <v>20833</v>
      </c>
      <c r="D26" s="153">
        <v>20833</v>
      </c>
      <c r="E26" s="134" t="s">
        <v>151</v>
      </c>
      <c r="F26" s="132" t="s">
        <v>58</v>
      </c>
      <c r="G26" s="133" t="s">
        <v>188</v>
      </c>
      <c r="H26" s="133" t="s">
        <v>187</v>
      </c>
      <c r="I26" s="133" t="s">
        <v>141</v>
      </c>
      <c r="J26" s="337" t="s">
        <v>137</v>
      </c>
      <c r="K26" s="273">
        <v>25000</v>
      </c>
      <c r="L26" s="327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</row>
    <row r="27" spans="1:27" ht="60" customHeight="1" thickBot="1">
      <c r="A27" s="493"/>
      <c r="B27" s="41" t="s">
        <v>130</v>
      </c>
      <c r="C27" s="597" t="s">
        <v>153</v>
      </c>
      <c r="D27" s="598"/>
      <c r="E27" s="598"/>
      <c r="F27" s="598"/>
      <c r="G27" s="598"/>
      <c r="H27" s="598"/>
      <c r="I27" s="598"/>
      <c r="J27" s="599"/>
      <c r="K27" s="175"/>
      <c r="L27" s="327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</row>
    <row r="28" spans="1:27" ht="228" customHeight="1" thickBot="1">
      <c r="A28" s="492">
        <v>3</v>
      </c>
      <c r="B28" s="369" t="s">
        <v>299</v>
      </c>
      <c r="C28" s="368">
        <v>100000</v>
      </c>
      <c r="D28" s="365">
        <v>100000</v>
      </c>
      <c r="E28" s="128" t="s">
        <v>154</v>
      </c>
      <c r="F28" s="127" t="s">
        <v>58</v>
      </c>
      <c r="G28" s="128" t="s">
        <v>8</v>
      </c>
      <c r="H28" s="293" t="s">
        <v>258</v>
      </c>
      <c r="I28" s="128" t="s">
        <v>141</v>
      </c>
      <c r="J28" s="366" t="s">
        <v>251</v>
      </c>
      <c r="K28" s="367">
        <v>110000</v>
      </c>
      <c r="L28" s="180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</row>
    <row r="29" spans="1:27" ht="75" customHeight="1" thickBot="1">
      <c r="A29" s="493"/>
      <c r="B29" s="41" t="s">
        <v>130</v>
      </c>
      <c r="C29" s="597" t="s">
        <v>214</v>
      </c>
      <c r="D29" s="598"/>
      <c r="E29" s="598"/>
      <c r="F29" s="598"/>
      <c r="G29" s="598"/>
      <c r="H29" s="598"/>
      <c r="I29" s="598"/>
      <c r="J29" s="599"/>
      <c r="K29" s="42"/>
      <c r="L29" s="180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</row>
    <row r="30" spans="1:27" ht="409.5" customHeight="1" thickBot="1">
      <c r="A30" s="492">
        <v>4</v>
      </c>
      <c r="B30" s="113" t="s">
        <v>297</v>
      </c>
      <c r="C30" s="415">
        <v>402750</v>
      </c>
      <c r="D30" s="416">
        <v>402750</v>
      </c>
      <c r="E30" s="417" t="s">
        <v>155</v>
      </c>
      <c r="F30" s="418" t="s">
        <v>58</v>
      </c>
      <c r="G30" s="198" t="s">
        <v>116</v>
      </c>
      <c r="H30" s="126" t="s">
        <v>187</v>
      </c>
      <c r="I30" s="198" t="s">
        <v>141</v>
      </c>
      <c r="J30" s="419" t="s">
        <v>137</v>
      </c>
      <c r="K30" s="214">
        <v>483300</v>
      </c>
      <c r="L30" s="327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</row>
    <row r="31" spans="1:27" ht="30.75" customHeight="1" thickBot="1">
      <c r="A31" s="493"/>
      <c r="B31" s="114" t="s">
        <v>130</v>
      </c>
      <c r="C31" s="597" t="s">
        <v>215</v>
      </c>
      <c r="D31" s="598"/>
      <c r="E31" s="598"/>
      <c r="F31" s="598"/>
      <c r="G31" s="598"/>
      <c r="H31" s="598"/>
      <c r="I31" s="598"/>
      <c r="J31" s="599"/>
      <c r="K31" s="176"/>
      <c r="L31" s="327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</row>
    <row r="32" spans="1:27" ht="89.25" customHeight="1" thickBot="1">
      <c r="A32" s="601">
        <v>5</v>
      </c>
      <c r="B32" s="205" t="s">
        <v>314</v>
      </c>
      <c r="C32" s="142">
        <v>25000</v>
      </c>
      <c r="D32" s="142">
        <v>25000</v>
      </c>
      <c r="E32" s="420" t="s">
        <v>189</v>
      </c>
      <c r="F32" s="421" t="s">
        <v>58</v>
      </c>
      <c r="G32" s="198" t="s">
        <v>116</v>
      </c>
      <c r="H32" s="126" t="s">
        <v>187</v>
      </c>
      <c r="I32" s="400" t="s">
        <v>141</v>
      </c>
      <c r="J32" s="337" t="s">
        <v>137</v>
      </c>
      <c r="K32" s="370">
        <v>30000</v>
      </c>
      <c r="L32" s="327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</row>
    <row r="33" spans="1:27" ht="31.5" customHeight="1" thickBot="1">
      <c r="A33" s="630"/>
      <c r="B33" s="51" t="s">
        <v>130</v>
      </c>
      <c r="C33" s="597" t="s">
        <v>202</v>
      </c>
      <c r="D33" s="598"/>
      <c r="E33" s="598"/>
      <c r="F33" s="598"/>
      <c r="G33" s="598"/>
      <c r="H33" s="598"/>
      <c r="I33" s="598"/>
      <c r="J33" s="599"/>
      <c r="K33" s="371"/>
      <c r="L33" s="180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</row>
    <row r="34" spans="1:27" ht="95.25" customHeight="1" thickBot="1">
      <c r="A34" s="641">
        <v>6</v>
      </c>
      <c r="B34" s="372" t="s">
        <v>315</v>
      </c>
      <c r="C34" s="373">
        <v>25000</v>
      </c>
      <c r="D34" s="142">
        <v>25000</v>
      </c>
      <c r="E34" s="422" t="s">
        <v>190</v>
      </c>
      <c r="F34" s="197" t="s">
        <v>58</v>
      </c>
      <c r="G34" s="307" t="s">
        <v>116</v>
      </c>
      <c r="H34" s="126" t="s">
        <v>187</v>
      </c>
      <c r="I34" s="126" t="s">
        <v>141</v>
      </c>
      <c r="J34" s="137" t="s">
        <v>142</v>
      </c>
      <c r="K34" s="377">
        <v>30000</v>
      </c>
      <c r="L34" s="180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</row>
    <row r="35" spans="1:27" ht="31.5" customHeight="1" thickBot="1">
      <c r="A35" s="648"/>
      <c r="B35" s="51" t="s">
        <v>130</v>
      </c>
      <c r="C35" s="597" t="s">
        <v>202</v>
      </c>
      <c r="D35" s="598"/>
      <c r="E35" s="598"/>
      <c r="F35" s="598"/>
      <c r="G35" s="598"/>
      <c r="H35" s="598"/>
      <c r="I35" s="598"/>
      <c r="J35" s="599"/>
      <c r="K35" s="192"/>
      <c r="L35" s="180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</row>
    <row r="36" spans="1:27" s="29" customFormat="1" ht="129.75" customHeight="1" thickBot="1">
      <c r="A36" s="582">
        <v>7</v>
      </c>
      <c r="B36" s="374" t="s">
        <v>259</v>
      </c>
      <c r="C36" s="423">
        <v>75000</v>
      </c>
      <c r="D36" s="416">
        <v>75000</v>
      </c>
      <c r="E36" s="424" t="s">
        <v>191</v>
      </c>
      <c r="F36" s="286" t="s">
        <v>58</v>
      </c>
      <c r="G36" s="287" t="s">
        <v>116</v>
      </c>
      <c r="H36" s="287" t="s">
        <v>187</v>
      </c>
      <c r="I36" s="425" t="s">
        <v>141</v>
      </c>
      <c r="J36" s="199" t="s">
        <v>138</v>
      </c>
      <c r="K36" s="214">
        <v>90000</v>
      </c>
      <c r="L36" s="375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</row>
    <row r="37" spans="1:27" ht="33" customHeight="1" thickBot="1">
      <c r="A37" s="489"/>
      <c r="B37" s="135" t="s">
        <v>130</v>
      </c>
      <c r="C37" s="567" t="s">
        <v>216</v>
      </c>
      <c r="D37" s="568"/>
      <c r="E37" s="568"/>
      <c r="F37" s="568"/>
      <c r="G37" s="568"/>
      <c r="H37" s="568"/>
      <c r="I37" s="568"/>
      <c r="J37" s="569"/>
      <c r="K37" s="192"/>
      <c r="L37" s="37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</row>
    <row r="38" spans="1:27" ht="124.5" customHeight="1" thickBot="1">
      <c r="A38" s="488">
        <v>8</v>
      </c>
      <c r="B38" s="99" t="s">
        <v>310</v>
      </c>
      <c r="C38" s="426">
        <v>66666</v>
      </c>
      <c r="D38" s="416">
        <v>66666</v>
      </c>
      <c r="E38" s="428" t="s">
        <v>192</v>
      </c>
      <c r="F38" s="427" t="s">
        <v>58</v>
      </c>
      <c r="G38" s="140" t="s">
        <v>116</v>
      </c>
      <c r="H38" s="140" t="s">
        <v>187</v>
      </c>
      <c r="I38" s="271" t="s">
        <v>141</v>
      </c>
      <c r="J38" s="199" t="s">
        <v>138</v>
      </c>
      <c r="K38" s="214">
        <v>80000</v>
      </c>
      <c r="L38" s="327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</row>
    <row r="39" spans="1:27" ht="46.5" customHeight="1" thickBot="1">
      <c r="A39" s="646"/>
      <c r="B39" s="191" t="s">
        <v>130</v>
      </c>
      <c r="C39" s="577" t="s">
        <v>156</v>
      </c>
      <c r="D39" s="578"/>
      <c r="E39" s="578"/>
      <c r="F39" s="578"/>
      <c r="G39" s="578"/>
      <c r="H39" s="578"/>
      <c r="I39" s="578"/>
      <c r="J39" s="579"/>
      <c r="K39" s="139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</row>
    <row r="40" spans="1:27" ht="408" customHeight="1">
      <c r="A40" s="488">
        <v>9</v>
      </c>
      <c r="B40" s="378" t="s">
        <v>300</v>
      </c>
      <c r="C40" s="639">
        <v>266666</v>
      </c>
      <c r="D40" s="631">
        <v>266666</v>
      </c>
      <c r="E40" s="628" t="s">
        <v>123</v>
      </c>
      <c r="F40" s="563" t="s">
        <v>58</v>
      </c>
      <c r="G40" s="659" t="s">
        <v>188</v>
      </c>
      <c r="H40" s="661" t="s">
        <v>187</v>
      </c>
      <c r="I40" s="661" t="s">
        <v>141</v>
      </c>
      <c r="J40" s="634" t="s">
        <v>143</v>
      </c>
      <c r="K40" s="557">
        <v>320000</v>
      </c>
      <c r="L40" s="180"/>
      <c r="M40" s="277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</row>
    <row r="41" spans="1:27" ht="57" customHeight="1" thickBot="1">
      <c r="A41" s="582"/>
      <c r="B41" s="274" t="s">
        <v>260</v>
      </c>
      <c r="C41" s="640"/>
      <c r="D41" s="632"/>
      <c r="E41" s="629"/>
      <c r="F41" s="633"/>
      <c r="G41" s="660"/>
      <c r="H41" s="660"/>
      <c r="I41" s="660"/>
      <c r="J41" s="635"/>
      <c r="K41" s="558"/>
      <c r="L41" s="180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</row>
    <row r="42" spans="1:27" ht="33.75" customHeight="1" thickBot="1">
      <c r="A42" s="489"/>
      <c r="B42" s="114" t="s">
        <v>130</v>
      </c>
      <c r="C42" s="577" t="s">
        <v>144</v>
      </c>
      <c r="D42" s="578"/>
      <c r="E42" s="578"/>
      <c r="F42" s="578"/>
      <c r="G42" s="578"/>
      <c r="H42" s="578"/>
      <c r="I42" s="578"/>
      <c r="J42" s="579"/>
      <c r="K42" s="192"/>
      <c r="L42" s="180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</row>
    <row r="43" spans="1:27" ht="111" customHeight="1" thickBot="1">
      <c r="A43" s="488">
        <v>10</v>
      </c>
      <c r="B43" s="112" t="s">
        <v>303</v>
      </c>
      <c r="C43" s="429">
        <v>208333</v>
      </c>
      <c r="D43" s="430">
        <v>208333</v>
      </c>
      <c r="E43" s="431" t="s">
        <v>135</v>
      </c>
      <c r="F43" s="197" t="s">
        <v>58</v>
      </c>
      <c r="G43" s="209" t="s">
        <v>188</v>
      </c>
      <c r="H43" s="138" t="s">
        <v>187</v>
      </c>
      <c r="I43" s="432" t="s">
        <v>141</v>
      </c>
      <c r="J43" s="199" t="s">
        <v>138</v>
      </c>
      <c r="K43" s="278">
        <v>250000</v>
      </c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</row>
    <row r="44" spans="1:27" ht="34.5" customHeight="1" thickBot="1">
      <c r="A44" s="489"/>
      <c r="B44" s="114" t="s">
        <v>130</v>
      </c>
      <c r="C44" s="577" t="s">
        <v>136</v>
      </c>
      <c r="D44" s="578"/>
      <c r="E44" s="578"/>
      <c r="F44" s="578"/>
      <c r="G44" s="578"/>
      <c r="H44" s="578"/>
      <c r="I44" s="578"/>
      <c r="J44" s="579"/>
      <c r="K44" s="192"/>
      <c r="L44" s="180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</row>
    <row r="45" spans="1:27" ht="81" customHeight="1" thickBot="1">
      <c r="A45" s="488">
        <v>11</v>
      </c>
      <c r="B45" s="208" t="s">
        <v>304</v>
      </c>
      <c r="C45" s="373">
        <v>54166</v>
      </c>
      <c r="D45" s="141">
        <v>54166</v>
      </c>
      <c r="E45" s="379" t="s">
        <v>194</v>
      </c>
      <c r="F45" s="197" t="s">
        <v>58</v>
      </c>
      <c r="G45" s="209" t="s">
        <v>188</v>
      </c>
      <c r="H45" s="138" t="s">
        <v>187</v>
      </c>
      <c r="I45" s="198" t="s">
        <v>141</v>
      </c>
      <c r="J45" s="171" t="s">
        <v>138</v>
      </c>
      <c r="K45" s="273">
        <v>65000</v>
      </c>
      <c r="L45" s="327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</row>
    <row r="46" spans="1:27" ht="33.75" customHeight="1" thickBot="1">
      <c r="A46" s="489"/>
      <c r="B46" s="114" t="s">
        <v>130</v>
      </c>
      <c r="C46" s="567" t="s">
        <v>193</v>
      </c>
      <c r="D46" s="568"/>
      <c r="E46" s="568"/>
      <c r="F46" s="568"/>
      <c r="G46" s="568"/>
      <c r="H46" s="568"/>
      <c r="I46" s="568"/>
      <c r="J46" s="569"/>
      <c r="K46" s="176"/>
      <c r="L46" s="327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</row>
    <row r="47" spans="1:27" ht="20.25" customHeight="1" thickBot="1">
      <c r="A47" s="100"/>
      <c r="B47" s="101" t="s">
        <v>1</v>
      </c>
      <c r="C47" s="102">
        <f>SUM(C48+C50+C52+C54+C56+C58+C60+C62+C64+C66+C68+C70+C72+C74+C76+C78+C80+C82+C84+C87+C89+C91+C93)</f>
        <v>2566603</v>
      </c>
      <c r="D47" s="102">
        <f>C47</f>
        <v>2566603</v>
      </c>
      <c r="E47" s="103"/>
      <c r="F47" s="100"/>
      <c r="G47" s="100"/>
      <c r="H47" s="104"/>
      <c r="I47" s="104"/>
      <c r="J47" s="104"/>
      <c r="K47" s="102">
        <f>SUM(K48+K50+K52+K54+K56+K58+K60+K62+K64+K66+K68+K70+K72+K74+K76+K78+K80+K82+K84+K87+K89+K91+K93)</f>
        <v>3053950</v>
      </c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</row>
    <row r="48" spans="1:27" ht="148.5" customHeight="1" thickBot="1">
      <c r="A48" s="649" t="s">
        <v>73</v>
      </c>
      <c r="B48" s="105" t="s">
        <v>226</v>
      </c>
      <c r="C48" s="404">
        <v>75000</v>
      </c>
      <c r="D48" s="433">
        <v>75000</v>
      </c>
      <c r="E48" s="434" t="s">
        <v>124</v>
      </c>
      <c r="F48" s="197" t="s">
        <v>58</v>
      </c>
      <c r="G48" s="209" t="s">
        <v>116</v>
      </c>
      <c r="H48" s="138" t="s">
        <v>187</v>
      </c>
      <c r="I48" s="432" t="s">
        <v>141</v>
      </c>
      <c r="J48" s="199" t="s">
        <v>138</v>
      </c>
      <c r="K48" s="250">
        <v>75000</v>
      </c>
      <c r="L48" s="327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</row>
    <row r="49" spans="1:27" ht="157.5" customHeight="1" thickBot="1">
      <c r="A49" s="650"/>
      <c r="B49" s="114" t="s">
        <v>130</v>
      </c>
      <c r="C49" s="651" t="s">
        <v>261</v>
      </c>
      <c r="D49" s="652"/>
      <c r="E49" s="652"/>
      <c r="F49" s="652"/>
      <c r="G49" s="652"/>
      <c r="H49" s="652"/>
      <c r="I49" s="652"/>
      <c r="J49" s="653"/>
      <c r="K49" s="192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</row>
    <row r="50" spans="1:27" ht="100.5" customHeight="1" thickBot="1">
      <c r="A50" s="649">
        <v>2</v>
      </c>
      <c r="B50" s="239" t="s">
        <v>312</v>
      </c>
      <c r="C50" s="435">
        <v>35000</v>
      </c>
      <c r="D50" s="436">
        <v>35000</v>
      </c>
      <c r="E50" s="434" t="s">
        <v>195</v>
      </c>
      <c r="F50" s="437" t="s">
        <v>58</v>
      </c>
      <c r="G50" s="209" t="s">
        <v>116</v>
      </c>
      <c r="H50" s="138" t="s">
        <v>187</v>
      </c>
      <c r="I50" s="432" t="s">
        <v>141</v>
      </c>
      <c r="J50" s="199" t="s">
        <v>138</v>
      </c>
      <c r="K50" s="242">
        <v>35000</v>
      </c>
      <c r="L50" s="180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</row>
    <row r="51" spans="1:27" ht="118.5" customHeight="1" thickBot="1">
      <c r="A51" s="650"/>
      <c r="B51" s="114" t="s">
        <v>130</v>
      </c>
      <c r="C51" s="570" t="s">
        <v>224</v>
      </c>
      <c r="D51" s="571"/>
      <c r="E51" s="571"/>
      <c r="F51" s="571"/>
      <c r="G51" s="571"/>
      <c r="H51" s="571"/>
      <c r="I51" s="571"/>
      <c r="J51" s="572"/>
      <c r="K51" s="192"/>
      <c r="L51" s="180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</row>
    <row r="52" spans="1:27" ht="359.25" customHeight="1" thickBot="1">
      <c r="A52" s="625">
        <v>3</v>
      </c>
      <c r="B52" s="105" t="s">
        <v>262</v>
      </c>
      <c r="C52" s="435">
        <v>100000</v>
      </c>
      <c r="D52" s="436">
        <v>100000</v>
      </c>
      <c r="E52" s="438" t="s">
        <v>196</v>
      </c>
      <c r="F52" s="304" t="s">
        <v>58</v>
      </c>
      <c r="G52" s="198" t="s">
        <v>116</v>
      </c>
      <c r="H52" s="138" t="s">
        <v>187</v>
      </c>
      <c r="I52" s="198" t="s">
        <v>141</v>
      </c>
      <c r="J52" s="402" t="s">
        <v>138</v>
      </c>
      <c r="K52" s="240">
        <v>120000</v>
      </c>
      <c r="L52" s="327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</row>
    <row r="53" spans="1:27" ht="81.75" customHeight="1" thickBot="1">
      <c r="A53" s="626"/>
      <c r="B53" s="114" t="s">
        <v>130</v>
      </c>
      <c r="C53" s="608" t="s">
        <v>217</v>
      </c>
      <c r="D53" s="609"/>
      <c r="E53" s="609"/>
      <c r="F53" s="609"/>
      <c r="G53" s="609"/>
      <c r="H53" s="609"/>
      <c r="I53" s="609"/>
      <c r="J53" s="610"/>
      <c r="K53" s="192"/>
      <c r="L53" s="180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</row>
    <row r="54" spans="1:27" ht="409.5" customHeight="1" thickBot="1">
      <c r="A54" s="488">
        <v>4</v>
      </c>
      <c r="B54" s="469" t="s">
        <v>317</v>
      </c>
      <c r="C54" s="442">
        <v>190291</v>
      </c>
      <c r="D54" s="441">
        <v>190291</v>
      </c>
      <c r="E54" s="440" t="s">
        <v>197</v>
      </c>
      <c r="F54" s="304" t="s">
        <v>58</v>
      </c>
      <c r="G54" s="140" t="s">
        <v>116</v>
      </c>
      <c r="H54" s="140" t="s">
        <v>187</v>
      </c>
      <c r="I54" s="140" t="s">
        <v>141</v>
      </c>
      <c r="J54" s="439" t="s">
        <v>138</v>
      </c>
      <c r="K54" s="296">
        <v>228350</v>
      </c>
      <c r="L54" s="180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</row>
    <row r="55" spans="1:27" ht="45" customHeight="1" thickBot="1">
      <c r="A55" s="489"/>
      <c r="B55" s="114" t="s">
        <v>130</v>
      </c>
      <c r="C55" s="603" t="s">
        <v>145</v>
      </c>
      <c r="D55" s="604"/>
      <c r="E55" s="604"/>
      <c r="F55" s="604"/>
      <c r="G55" s="604"/>
      <c r="H55" s="604"/>
      <c r="I55" s="604"/>
      <c r="J55" s="605"/>
      <c r="K55" s="176"/>
      <c r="L55" s="327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</row>
    <row r="56" spans="1:27" ht="111.75" customHeight="1" thickBot="1">
      <c r="A56" s="600">
        <v>5</v>
      </c>
      <c r="B56" s="263" t="s">
        <v>320</v>
      </c>
      <c r="C56" s="267">
        <v>83333</v>
      </c>
      <c r="D56" s="142">
        <v>83333</v>
      </c>
      <c r="E56" s="185" t="s">
        <v>264</v>
      </c>
      <c r="F56" s="145" t="s">
        <v>58</v>
      </c>
      <c r="G56" s="126" t="s">
        <v>116</v>
      </c>
      <c r="H56" s="126" t="s">
        <v>187</v>
      </c>
      <c r="I56" s="287" t="s">
        <v>141</v>
      </c>
      <c r="J56" s="443" t="s">
        <v>174</v>
      </c>
      <c r="K56" s="380">
        <v>100000</v>
      </c>
      <c r="L56" s="327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</row>
    <row r="57" spans="1:27" ht="69.75" customHeight="1" thickBot="1">
      <c r="A57" s="600"/>
      <c r="B57" s="51" t="s">
        <v>130</v>
      </c>
      <c r="C57" s="577" t="s">
        <v>265</v>
      </c>
      <c r="D57" s="578"/>
      <c r="E57" s="578"/>
      <c r="F57" s="578"/>
      <c r="G57" s="578"/>
      <c r="H57" s="578"/>
      <c r="I57" s="578"/>
      <c r="J57" s="579"/>
      <c r="K57" s="371"/>
      <c r="L57" s="180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</row>
    <row r="58" spans="1:27" ht="163.5" customHeight="1" thickBot="1">
      <c r="A58" s="601">
        <v>6</v>
      </c>
      <c r="B58" s="263" t="s">
        <v>263</v>
      </c>
      <c r="C58" s="381">
        <v>19900</v>
      </c>
      <c r="D58" s="142">
        <v>19900</v>
      </c>
      <c r="E58" s="196" t="s">
        <v>125</v>
      </c>
      <c r="F58" s="444" t="s">
        <v>227</v>
      </c>
      <c r="G58" s="198" t="s">
        <v>116</v>
      </c>
      <c r="H58" s="143" t="s">
        <v>8</v>
      </c>
      <c r="I58" s="143" t="s">
        <v>198</v>
      </c>
      <c r="J58" s="199" t="s">
        <v>174</v>
      </c>
      <c r="K58" s="382">
        <v>19900</v>
      </c>
      <c r="L58" s="327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</row>
    <row r="59" spans="1:27" ht="60" customHeight="1" thickBot="1">
      <c r="A59" s="602"/>
      <c r="B59" s="51" t="s">
        <v>130</v>
      </c>
      <c r="C59" s="597" t="s">
        <v>288</v>
      </c>
      <c r="D59" s="598"/>
      <c r="E59" s="598"/>
      <c r="F59" s="598"/>
      <c r="G59" s="598"/>
      <c r="H59" s="598"/>
      <c r="I59" s="598"/>
      <c r="J59" s="599"/>
      <c r="K59" s="383"/>
      <c r="L59" s="327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</row>
    <row r="60" spans="1:27" ht="144.75" customHeight="1" thickBot="1">
      <c r="A60" s="488">
        <v>7</v>
      </c>
      <c r="B60" s="183" t="s">
        <v>307</v>
      </c>
      <c r="C60" s="142">
        <v>83333</v>
      </c>
      <c r="D60" s="394">
        <v>83333</v>
      </c>
      <c r="E60" s="196" t="s">
        <v>125</v>
      </c>
      <c r="F60" s="445" t="s">
        <v>58</v>
      </c>
      <c r="G60" s="198" t="s">
        <v>116</v>
      </c>
      <c r="H60" s="143" t="s">
        <v>8</v>
      </c>
      <c r="I60" s="446" t="s">
        <v>198</v>
      </c>
      <c r="J60" s="199" t="s">
        <v>138</v>
      </c>
      <c r="K60" s="241">
        <v>100000</v>
      </c>
      <c r="L60" s="327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</row>
    <row r="61" spans="1:27" ht="65.25" customHeight="1" thickBot="1">
      <c r="A61" s="489"/>
      <c r="B61" s="51" t="s">
        <v>130</v>
      </c>
      <c r="C61" s="597" t="s">
        <v>266</v>
      </c>
      <c r="D61" s="598"/>
      <c r="E61" s="598"/>
      <c r="F61" s="598"/>
      <c r="G61" s="598"/>
      <c r="H61" s="598"/>
      <c r="I61" s="598"/>
      <c r="J61" s="599"/>
      <c r="K61" s="178"/>
      <c r="L61" s="327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</row>
    <row r="62" spans="1:27" ht="149.25" customHeight="1" thickBot="1">
      <c r="A62" s="488">
        <v>8</v>
      </c>
      <c r="B62" s="384" t="s">
        <v>319</v>
      </c>
      <c r="C62" s="373">
        <v>269166</v>
      </c>
      <c r="D62" s="447">
        <v>269166</v>
      </c>
      <c r="E62" s="196" t="s">
        <v>125</v>
      </c>
      <c r="F62" s="445" t="s">
        <v>58</v>
      </c>
      <c r="G62" s="198" t="s">
        <v>116</v>
      </c>
      <c r="H62" s="143" t="s">
        <v>8</v>
      </c>
      <c r="I62" s="198" t="s">
        <v>198</v>
      </c>
      <c r="J62" s="443" t="s">
        <v>138</v>
      </c>
      <c r="K62" s="242">
        <v>323000</v>
      </c>
      <c r="L62" s="180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</row>
    <row r="63" spans="1:27" ht="61.5" customHeight="1" thickBot="1">
      <c r="A63" s="489"/>
      <c r="B63" s="51" t="s">
        <v>130</v>
      </c>
      <c r="C63" s="597" t="s">
        <v>266</v>
      </c>
      <c r="D63" s="598"/>
      <c r="E63" s="598"/>
      <c r="F63" s="598"/>
      <c r="G63" s="598"/>
      <c r="H63" s="598"/>
      <c r="I63" s="598"/>
      <c r="J63" s="599"/>
      <c r="K63" s="192"/>
      <c r="L63" s="180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</row>
    <row r="64" spans="1:27" ht="125.25" customHeight="1" thickBot="1">
      <c r="A64" s="582">
        <v>9</v>
      </c>
      <c r="B64" s="385" t="s">
        <v>306</v>
      </c>
      <c r="C64" s="373">
        <v>83333</v>
      </c>
      <c r="D64" s="447">
        <v>83333</v>
      </c>
      <c r="E64" s="196" t="s">
        <v>125</v>
      </c>
      <c r="F64" s="197" t="s">
        <v>58</v>
      </c>
      <c r="G64" s="198" t="s">
        <v>116</v>
      </c>
      <c r="H64" s="143" t="s">
        <v>8</v>
      </c>
      <c r="I64" s="446" t="s">
        <v>198</v>
      </c>
      <c r="J64" s="199" t="s">
        <v>138</v>
      </c>
      <c r="K64" s="386">
        <v>100000</v>
      </c>
      <c r="L64" s="180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</row>
    <row r="65" spans="1:27" ht="58.5" customHeight="1" thickBot="1">
      <c r="A65" s="582"/>
      <c r="B65" s="114" t="s">
        <v>130</v>
      </c>
      <c r="C65" s="597" t="s">
        <v>266</v>
      </c>
      <c r="D65" s="598"/>
      <c r="E65" s="598"/>
      <c r="F65" s="598"/>
      <c r="G65" s="598"/>
      <c r="H65" s="598"/>
      <c r="I65" s="598"/>
      <c r="J65" s="599"/>
      <c r="K65" s="176"/>
      <c r="L65" s="327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</row>
    <row r="66" spans="1:27" ht="129.75" customHeight="1" thickBot="1">
      <c r="A66" s="600">
        <v>10</v>
      </c>
      <c r="B66" s="263" t="s">
        <v>267</v>
      </c>
      <c r="C66" s="387">
        <v>90000</v>
      </c>
      <c r="D66" s="394">
        <v>90000</v>
      </c>
      <c r="E66" s="196" t="s">
        <v>125</v>
      </c>
      <c r="F66" s="444" t="s">
        <v>58</v>
      </c>
      <c r="G66" s="198" t="s">
        <v>116</v>
      </c>
      <c r="H66" s="126" t="s">
        <v>8</v>
      </c>
      <c r="I66" s="400" t="s">
        <v>198</v>
      </c>
      <c r="J66" s="199" t="s">
        <v>138</v>
      </c>
      <c r="K66" s="242">
        <v>108000</v>
      </c>
      <c r="L66" s="180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</row>
    <row r="67" spans="1:27" ht="80.25" customHeight="1" thickBot="1">
      <c r="A67" s="641"/>
      <c r="B67" s="51" t="s">
        <v>130</v>
      </c>
      <c r="C67" s="590" t="s">
        <v>268</v>
      </c>
      <c r="D67" s="595"/>
      <c r="E67" s="595"/>
      <c r="F67" s="595"/>
      <c r="G67" s="595"/>
      <c r="H67" s="595"/>
      <c r="I67" s="595"/>
      <c r="J67" s="596"/>
      <c r="K67" s="178"/>
      <c r="L67" s="327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</row>
    <row r="68" spans="1:27" ht="142.5" customHeight="1" thickBot="1">
      <c r="A68" s="488">
        <v>11</v>
      </c>
      <c r="B68" s="115" t="s">
        <v>269</v>
      </c>
      <c r="C68" s="144">
        <v>90000</v>
      </c>
      <c r="D68" s="394">
        <v>90000</v>
      </c>
      <c r="E68" s="196" t="s">
        <v>125</v>
      </c>
      <c r="F68" s="444" t="s">
        <v>58</v>
      </c>
      <c r="G68" s="198" t="s">
        <v>116</v>
      </c>
      <c r="H68" s="126" t="s">
        <v>8</v>
      </c>
      <c r="I68" s="400" t="s">
        <v>198</v>
      </c>
      <c r="J68" s="199" t="s">
        <v>138</v>
      </c>
      <c r="K68" s="242">
        <v>108000</v>
      </c>
      <c r="L68" s="180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</row>
    <row r="69" spans="1:27" ht="65.25" customHeight="1" thickBot="1">
      <c r="A69" s="489"/>
      <c r="B69" s="210" t="s">
        <v>130</v>
      </c>
      <c r="C69" s="590" t="s">
        <v>270</v>
      </c>
      <c r="D69" s="595"/>
      <c r="E69" s="595"/>
      <c r="F69" s="595"/>
      <c r="G69" s="595"/>
      <c r="H69" s="595"/>
      <c r="I69" s="595"/>
      <c r="J69" s="596"/>
      <c r="K69" s="371"/>
      <c r="L69" s="180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</row>
    <row r="70" spans="1:27" ht="129" customHeight="1" thickBot="1">
      <c r="A70" s="488">
        <v>12</v>
      </c>
      <c r="B70" s="115" t="s">
        <v>271</v>
      </c>
      <c r="C70" s="144">
        <v>125000</v>
      </c>
      <c r="D70" s="268">
        <v>125000</v>
      </c>
      <c r="E70" s="196" t="s">
        <v>125</v>
      </c>
      <c r="F70" s="197" t="s">
        <v>58</v>
      </c>
      <c r="G70" s="198" t="s">
        <v>116</v>
      </c>
      <c r="H70" s="126" t="s">
        <v>8</v>
      </c>
      <c r="I70" s="400" t="s">
        <v>198</v>
      </c>
      <c r="J70" s="199" t="s">
        <v>138</v>
      </c>
      <c r="K70" s="240">
        <v>150000</v>
      </c>
      <c r="L70" s="327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</row>
    <row r="71" spans="1:27" ht="48" customHeight="1" thickBot="1">
      <c r="A71" s="582"/>
      <c r="B71" s="51" t="s">
        <v>130</v>
      </c>
      <c r="C71" s="590" t="s">
        <v>272</v>
      </c>
      <c r="D71" s="595"/>
      <c r="E71" s="595"/>
      <c r="F71" s="595"/>
      <c r="G71" s="595"/>
      <c r="H71" s="595"/>
      <c r="I71" s="595"/>
      <c r="J71" s="596"/>
      <c r="K71" s="178"/>
      <c r="L71" s="327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</row>
    <row r="72" spans="1:27" ht="124.5" customHeight="1" thickBot="1">
      <c r="A72" s="488">
        <v>13</v>
      </c>
      <c r="B72" s="184" t="s">
        <v>311</v>
      </c>
      <c r="C72" s="155">
        <v>41666</v>
      </c>
      <c r="D72" s="449">
        <v>41666</v>
      </c>
      <c r="E72" s="431" t="s">
        <v>125</v>
      </c>
      <c r="F72" s="421" t="s">
        <v>58</v>
      </c>
      <c r="G72" s="198" t="s">
        <v>188</v>
      </c>
      <c r="H72" s="126" t="s">
        <v>187</v>
      </c>
      <c r="I72" s="198" t="s">
        <v>141</v>
      </c>
      <c r="J72" s="448" t="s">
        <v>138</v>
      </c>
      <c r="K72" s="388">
        <v>50000</v>
      </c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</row>
    <row r="73" spans="1:27" ht="48" customHeight="1" thickBot="1">
      <c r="A73" s="489"/>
      <c r="B73" s="51" t="s">
        <v>130</v>
      </c>
      <c r="C73" s="524" t="s">
        <v>273</v>
      </c>
      <c r="D73" s="525"/>
      <c r="E73" s="525"/>
      <c r="F73" s="525"/>
      <c r="G73" s="525"/>
      <c r="H73" s="525"/>
      <c r="I73" s="525"/>
      <c r="J73" s="526"/>
      <c r="K73" s="192"/>
      <c r="L73" s="180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</row>
    <row r="74" spans="1:27" ht="101.25" customHeight="1" thickBot="1">
      <c r="A74" s="488">
        <v>14</v>
      </c>
      <c r="B74" s="390" t="s">
        <v>234</v>
      </c>
      <c r="C74" s="194">
        <v>30083</v>
      </c>
      <c r="D74" s="195">
        <v>30083</v>
      </c>
      <c r="E74" s="308" t="s">
        <v>125</v>
      </c>
      <c r="F74" s="421" t="s">
        <v>58</v>
      </c>
      <c r="G74" s="198" t="s">
        <v>188</v>
      </c>
      <c r="H74" s="126" t="s">
        <v>187</v>
      </c>
      <c r="I74" s="198" t="s">
        <v>141</v>
      </c>
      <c r="J74" s="448" t="s">
        <v>138</v>
      </c>
      <c r="K74" s="389">
        <v>36100</v>
      </c>
      <c r="L74" s="327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</row>
    <row r="75" spans="1:27" ht="48" customHeight="1" thickBot="1">
      <c r="A75" s="489"/>
      <c r="B75" s="51" t="s">
        <v>130</v>
      </c>
      <c r="C75" s="524" t="s">
        <v>274</v>
      </c>
      <c r="D75" s="525"/>
      <c r="E75" s="525"/>
      <c r="F75" s="525"/>
      <c r="G75" s="525"/>
      <c r="H75" s="525"/>
      <c r="I75" s="525"/>
      <c r="J75" s="526"/>
      <c r="K75" s="192"/>
      <c r="L75" s="180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</row>
    <row r="76" spans="1:27" ht="331.5" thickBot="1">
      <c r="A76" s="488">
        <v>15</v>
      </c>
      <c r="B76" s="384" t="s">
        <v>309</v>
      </c>
      <c r="C76" s="450">
        <v>217500</v>
      </c>
      <c r="D76" s="394">
        <v>217500</v>
      </c>
      <c r="E76" s="451" t="s">
        <v>125</v>
      </c>
      <c r="F76" s="421" t="s">
        <v>58</v>
      </c>
      <c r="G76" s="198" t="s">
        <v>188</v>
      </c>
      <c r="H76" s="140" t="s">
        <v>187</v>
      </c>
      <c r="I76" s="271" t="s">
        <v>141</v>
      </c>
      <c r="J76" s="199" t="s">
        <v>138</v>
      </c>
      <c r="K76" s="242">
        <v>261000</v>
      </c>
      <c r="L76" s="180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</row>
    <row r="77" spans="1:27" ht="54" customHeight="1" thickBot="1">
      <c r="A77" s="489"/>
      <c r="B77" s="210" t="s">
        <v>130</v>
      </c>
      <c r="C77" s="524" t="s">
        <v>275</v>
      </c>
      <c r="D77" s="525"/>
      <c r="E77" s="525"/>
      <c r="F77" s="525"/>
      <c r="G77" s="525"/>
      <c r="H77" s="525"/>
      <c r="I77" s="525"/>
      <c r="J77" s="526"/>
      <c r="K77" s="211"/>
      <c r="L77" s="180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</row>
    <row r="78" spans="1:27" ht="113.25" customHeight="1" thickBot="1">
      <c r="A78" s="488">
        <v>16</v>
      </c>
      <c r="B78" s="212" t="s">
        <v>276</v>
      </c>
      <c r="C78" s="373">
        <v>83333</v>
      </c>
      <c r="D78" s="394">
        <v>83333</v>
      </c>
      <c r="E78" s="196" t="s">
        <v>125</v>
      </c>
      <c r="F78" s="197" t="s">
        <v>58</v>
      </c>
      <c r="G78" s="307" t="s">
        <v>188</v>
      </c>
      <c r="H78" s="126" t="s">
        <v>187</v>
      </c>
      <c r="I78" s="400" t="s">
        <v>141</v>
      </c>
      <c r="J78" s="199" t="s">
        <v>138</v>
      </c>
      <c r="K78" s="391">
        <v>100000</v>
      </c>
      <c r="L78" s="180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</row>
    <row r="79" spans="1:27" ht="51" customHeight="1" thickBot="1">
      <c r="A79" s="489"/>
      <c r="B79" s="48" t="s">
        <v>130</v>
      </c>
      <c r="C79" s="577" t="s">
        <v>277</v>
      </c>
      <c r="D79" s="578"/>
      <c r="E79" s="578"/>
      <c r="F79" s="578"/>
      <c r="G79" s="578"/>
      <c r="H79" s="578"/>
      <c r="I79" s="578"/>
      <c r="J79" s="579"/>
      <c r="K79" s="392"/>
      <c r="L79" s="180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</row>
    <row r="80" spans="1:27" ht="331.5" customHeight="1" thickBot="1">
      <c r="A80" s="488">
        <v>17</v>
      </c>
      <c r="B80" s="301" t="s">
        <v>278</v>
      </c>
      <c r="C80" s="144">
        <v>385000</v>
      </c>
      <c r="D80" s="268">
        <v>385000</v>
      </c>
      <c r="E80" s="245" t="s">
        <v>146</v>
      </c>
      <c r="F80" s="197" t="s">
        <v>58</v>
      </c>
      <c r="G80" s="307" t="s">
        <v>188</v>
      </c>
      <c r="H80" s="126" t="s">
        <v>187</v>
      </c>
      <c r="I80" s="198" t="s">
        <v>141</v>
      </c>
      <c r="J80" s="402" t="s">
        <v>138</v>
      </c>
      <c r="K80" s="393">
        <v>462000</v>
      </c>
      <c r="L80" s="327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</row>
    <row r="81" spans="1:27" ht="118.5" customHeight="1" thickBot="1">
      <c r="A81" s="489"/>
      <c r="B81" s="51" t="s">
        <v>130</v>
      </c>
      <c r="C81" s="654" t="s">
        <v>279</v>
      </c>
      <c r="D81" s="655"/>
      <c r="E81" s="655"/>
      <c r="F81" s="655"/>
      <c r="G81" s="655"/>
      <c r="H81" s="655"/>
      <c r="I81" s="655"/>
      <c r="J81" s="656"/>
      <c r="K81" s="392"/>
      <c r="L81" s="327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</row>
    <row r="82" spans="1:27" ht="111.75" customHeight="1" thickBot="1">
      <c r="A82" s="488">
        <v>18</v>
      </c>
      <c r="B82" s="115" t="s">
        <v>218</v>
      </c>
      <c r="C82" s="373">
        <v>66667</v>
      </c>
      <c r="D82" s="395">
        <v>66667</v>
      </c>
      <c r="E82" s="196" t="s">
        <v>228</v>
      </c>
      <c r="F82" s="444" t="s">
        <v>58</v>
      </c>
      <c r="G82" s="428" t="s">
        <v>121</v>
      </c>
      <c r="H82" s="136" t="s">
        <v>122</v>
      </c>
      <c r="I82" s="136" t="s">
        <v>147</v>
      </c>
      <c r="J82" s="396" t="s">
        <v>138</v>
      </c>
      <c r="K82" s="240">
        <v>80000</v>
      </c>
      <c r="L82" s="327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</row>
    <row r="83" spans="1:27" ht="50.25" customHeight="1" thickBot="1">
      <c r="A83" s="489"/>
      <c r="B83" s="114" t="s">
        <v>130</v>
      </c>
      <c r="C83" s="577" t="s">
        <v>219</v>
      </c>
      <c r="D83" s="578"/>
      <c r="E83" s="578"/>
      <c r="F83" s="578"/>
      <c r="G83" s="578"/>
      <c r="H83" s="578"/>
      <c r="I83" s="578"/>
      <c r="J83" s="579"/>
      <c r="K83" s="192"/>
      <c r="L83" s="180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</row>
    <row r="84" spans="1:27" ht="390.75" customHeight="1" thickBot="1">
      <c r="A84" s="488">
        <v>19</v>
      </c>
      <c r="B84" s="302" t="s">
        <v>321</v>
      </c>
      <c r="C84" s="573">
        <v>164666</v>
      </c>
      <c r="D84" s="559">
        <v>164666</v>
      </c>
      <c r="E84" s="561" t="s">
        <v>148</v>
      </c>
      <c r="F84" s="563" t="s">
        <v>227</v>
      </c>
      <c r="G84" s="565" t="s">
        <v>188</v>
      </c>
      <c r="H84" s="565" t="s">
        <v>187</v>
      </c>
      <c r="I84" s="593" t="s">
        <v>141</v>
      </c>
      <c r="J84" s="575" t="s">
        <v>138</v>
      </c>
      <c r="K84" s="580">
        <v>197600</v>
      </c>
      <c r="L84" s="180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</row>
    <row r="85" spans="1:27" ht="175.5" customHeight="1" thickBot="1">
      <c r="A85" s="582"/>
      <c r="B85" s="269" t="s">
        <v>280</v>
      </c>
      <c r="C85" s="574"/>
      <c r="D85" s="560"/>
      <c r="E85" s="562"/>
      <c r="F85" s="564"/>
      <c r="G85" s="566"/>
      <c r="H85" s="566"/>
      <c r="I85" s="594"/>
      <c r="J85" s="576"/>
      <c r="K85" s="581"/>
      <c r="L85" s="180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</row>
    <row r="86" spans="1:27" ht="53.25" customHeight="1" thickBot="1">
      <c r="A86" s="489"/>
      <c r="B86" s="114" t="s">
        <v>130</v>
      </c>
      <c r="C86" s="585" t="s">
        <v>229</v>
      </c>
      <c r="D86" s="586"/>
      <c r="E86" s="586"/>
      <c r="F86" s="586"/>
      <c r="G86" s="586"/>
      <c r="H86" s="586"/>
      <c r="I86" s="586"/>
      <c r="J86" s="586"/>
      <c r="K86" s="176"/>
      <c r="L86" s="327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</row>
    <row r="87" spans="1:27" ht="195" customHeight="1" thickBot="1">
      <c r="A87" s="488">
        <v>20</v>
      </c>
      <c r="B87" s="115" t="s">
        <v>313</v>
      </c>
      <c r="C87" s="373">
        <v>41666</v>
      </c>
      <c r="D87" s="394">
        <v>41666</v>
      </c>
      <c r="E87" s="196" t="s">
        <v>134</v>
      </c>
      <c r="F87" s="197" t="s">
        <v>227</v>
      </c>
      <c r="G87" s="452" t="s">
        <v>188</v>
      </c>
      <c r="H87" s="140" t="s">
        <v>187</v>
      </c>
      <c r="I87" s="271" t="s">
        <v>141</v>
      </c>
      <c r="J87" s="199" t="s">
        <v>138</v>
      </c>
      <c r="K87" s="240">
        <v>50000</v>
      </c>
      <c r="L87" s="327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</row>
    <row r="88" spans="1:27" ht="49.5" customHeight="1" thickBot="1">
      <c r="A88" s="489"/>
      <c r="B88" s="114" t="s">
        <v>130</v>
      </c>
      <c r="C88" s="587" t="s">
        <v>220</v>
      </c>
      <c r="D88" s="588"/>
      <c r="E88" s="588"/>
      <c r="F88" s="588"/>
      <c r="G88" s="588"/>
      <c r="H88" s="588"/>
      <c r="I88" s="588"/>
      <c r="J88" s="589"/>
      <c r="K88" s="176"/>
      <c r="L88" s="327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</row>
    <row r="89" spans="1:27" ht="252.75" customHeight="1" thickBot="1">
      <c r="A89" s="582">
        <v>21</v>
      </c>
      <c r="B89" s="303" t="s">
        <v>281</v>
      </c>
      <c r="C89" s="456">
        <v>166667</v>
      </c>
      <c r="D89" s="457">
        <v>166667</v>
      </c>
      <c r="E89" s="455" t="s">
        <v>133</v>
      </c>
      <c r="F89" s="454" t="s">
        <v>58</v>
      </c>
      <c r="G89" s="417" t="s">
        <v>283</v>
      </c>
      <c r="H89" s="130" t="s">
        <v>283</v>
      </c>
      <c r="I89" s="453" t="s">
        <v>147</v>
      </c>
      <c r="J89" s="199" t="s">
        <v>174</v>
      </c>
      <c r="K89" s="240">
        <v>200000</v>
      </c>
      <c r="L89" s="327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</row>
    <row r="90" spans="1:27" ht="32.25" customHeight="1" thickBot="1">
      <c r="A90" s="489"/>
      <c r="B90" s="114" t="s">
        <v>130</v>
      </c>
      <c r="C90" s="577" t="s">
        <v>126</v>
      </c>
      <c r="D90" s="578"/>
      <c r="E90" s="578"/>
      <c r="F90" s="578"/>
      <c r="G90" s="578"/>
      <c r="H90" s="578"/>
      <c r="I90" s="578"/>
      <c r="J90" s="579"/>
      <c r="K90" s="192"/>
      <c r="L90" s="180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</row>
    <row r="91" spans="1:27" ht="92.25" customHeight="1" thickBot="1">
      <c r="A91" s="294"/>
      <c r="B91" s="115" t="s">
        <v>282</v>
      </c>
      <c r="C91" s="458">
        <v>83333</v>
      </c>
      <c r="D91" s="459">
        <v>83333</v>
      </c>
      <c r="E91" s="431" t="s">
        <v>133</v>
      </c>
      <c r="F91" s="454" t="s">
        <v>58</v>
      </c>
      <c r="G91" s="460" t="s">
        <v>283</v>
      </c>
      <c r="H91" s="461" t="s">
        <v>283</v>
      </c>
      <c r="I91" s="461" t="s">
        <v>147</v>
      </c>
      <c r="J91" s="199" t="s">
        <v>174</v>
      </c>
      <c r="K91" s="243">
        <v>100000</v>
      </c>
      <c r="L91" s="327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</row>
    <row r="92" spans="1:27" ht="32.25" customHeight="1" thickBot="1">
      <c r="A92" s="294"/>
      <c r="B92" s="114" t="s">
        <v>130</v>
      </c>
      <c r="C92" s="577" t="s">
        <v>126</v>
      </c>
      <c r="D92" s="578"/>
      <c r="E92" s="578"/>
      <c r="F92" s="578"/>
      <c r="G92" s="578"/>
      <c r="H92" s="578"/>
      <c r="I92" s="578"/>
      <c r="J92" s="579"/>
      <c r="K92" s="189"/>
      <c r="L92" s="327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</row>
    <row r="93" spans="1:27" ht="129.75" customHeight="1" thickBot="1">
      <c r="A93" s="488">
        <v>22</v>
      </c>
      <c r="B93" s="115" t="s">
        <v>284</v>
      </c>
      <c r="C93" s="194">
        <v>41666</v>
      </c>
      <c r="D93" s="195">
        <v>41666</v>
      </c>
      <c r="E93" s="196" t="s">
        <v>157</v>
      </c>
      <c r="F93" s="197" t="s">
        <v>58</v>
      </c>
      <c r="G93" s="198" t="s">
        <v>181</v>
      </c>
      <c r="H93" s="198" t="s">
        <v>181</v>
      </c>
      <c r="I93" s="198" t="s">
        <v>141</v>
      </c>
      <c r="J93" s="199" t="s">
        <v>149</v>
      </c>
      <c r="K93" s="397">
        <v>50000</v>
      </c>
      <c r="L93" s="180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</row>
    <row r="94" spans="1:27" ht="33.75" customHeight="1" thickBot="1">
      <c r="A94" s="489"/>
      <c r="B94" s="114" t="s">
        <v>130</v>
      </c>
      <c r="C94" s="590" t="s">
        <v>201</v>
      </c>
      <c r="D94" s="591"/>
      <c r="E94" s="591"/>
      <c r="F94" s="591"/>
      <c r="G94" s="591"/>
      <c r="H94" s="591"/>
      <c r="I94" s="591"/>
      <c r="J94" s="592"/>
      <c r="K94" s="192"/>
      <c r="L94" s="180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</row>
    <row r="95" spans="1:27" ht="24.75" customHeight="1" thickBot="1">
      <c r="A95" s="106"/>
      <c r="B95" s="107" t="s">
        <v>2</v>
      </c>
      <c r="C95" s="398">
        <f>SUM(C96+C98+C100+C102+C104+C106)</f>
        <v>739998</v>
      </c>
      <c r="D95" s="398">
        <f>SUM(D96+D98+D100+D102+D104+D106)</f>
        <v>739998</v>
      </c>
      <c r="E95" s="158"/>
      <c r="F95" s="158"/>
      <c r="G95" s="159"/>
      <c r="H95" s="160"/>
      <c r="I95" s="161"/>
      <c r="J95" s="160"/>
      <c r="K95" s="117">
        <f>SUM(K96+K98+K100+K102+K104+K106)</f>
        <v>888000</v>
      </c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</row>
    <row r="96" spans="1:27" ht="110.25" customHeight="1" thickBot="1">
      <c r="A96" s="583" t="s">
        <v>73</v>
      </c>
      <c r="B96" s="108" t="s">
        <v>301</v>
      </c>
      <c r="C96" s="423">
        <v>116666</v>
      </c>
      <c r="D96" s="416">
        <v>116666</v>
      </c>
      <c r="E96" s="462" t="s">
        <v>173</v>
      </c>
      <c r="F96" s="437" t="s">
        <v>58</v>
      </c>
      <c r="G96" s="452" t="s">
        <v>56</v>
      </c>
      <c r="H96" s="140" t="s">
        <v>181</v>
      </c>
      <c r="I96" s="271" t="s">
        <v>141</v>
      </c>
      <c r="J96" s="199" t="s">
        <v>149</v>
      </c>
      <c r="K96" s="399">
        <v>140000</v>
      </c>
      <c r="L96" s="180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</row>
    <row r="97" spans="1:27" ht="33.75" customHeight="1" thickBot="1">
      <c r="A97" s="584"/>
      <c r="B97" s="114" t="s">
        <v>130</v>
      </c>
      <c r="C97" s="577" t="s">
        <v>127</v>
      </c>
      <c r="D97" s="578"/>
      <c r="E97" s="578"/>
      <c r="F97" s="578"/>
      <c r="G97" s="578"/>
      <c r="H97" s="578"/>
      <c r="I97" s="578"/>
      <c r="J97" s="579"/>
      <c r="K97" s="179"/>
      <c r="L97" s="327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</row>
    <row r="98" spans="1:27" ht="113.25" customHeight="1" thickBot="1">
      <c r="A98" s="583" t="s">
        <v>72</v>
      </c>
      <c r="B98" s="108" t="s">
        <v>230</v>
      </c>
      <c r="C98" s="144">
        <v>331666</v>
      </c>
      <c r="D98" s="144">
        <v>331666</v>
      </c>
      <c r="E98" s="396" t="s">
        <v>231</v>
      </c>
      <c r="F98" s="197" t="s">
        <v>58</v>
      </c>
      <c r="G98" s="198" t="s">
        <v>164</v>
      </c>
      <c r="H98" s="126" t="s">
        <v>165</v>
      </c>
      <c r="I98" s="400" t="s">
        <v>121</v>
      </c>
      <c r="J98" s="199" t="s">
        <v>149</v>
      </c>
      <c r="K98" s="399">
        <v>398000</v>
      </c>
      <c r="L98" s="180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</row>
    <row r="99" spans="1:27" ht="33.75" customHeight="1" thickBot="1">
      <c r="A99" s="584"/>
      <c r="B99" s="114" t="s">
        <v>130</v>
      </c>
      <c r="C99" s="577" t="s">
        <v>127</v>
      </c>
      <c r="D99" s="578"/>
      <c r="E99" s="578"/>
      <c r="F99" s="578"/>
      <c r="G99" s="578"/>
      <c r="H99" s="578"/>
      <c r="I99" s="578"/>
      <c r="J99" s="579"/>
      <c r="K99" s="179"/>
      <c r="L99" s="327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</row>
    <row r="100" spans="1:27" ht="128.25" customHeight="1" thickBot="1">
      <c r="A100" s="488">
        <v>3</v>
      </c>
      <c r="B100" s="108" t="s">
        <v>302</v>
      </c>
      <c r="C100" s="423">
        <v>83333</v>
      </c>
      <c r="D100" s="416">
        <v>83333</v>
      </c>
      <c r="E100" s="460" t="s">
        <v>168</v>
      </c>
      <c r="F100" s="421" t="s">
        <v>58</v>
      </c>
      <c r="G100" s="198" t="s">
        <v>188</v>
      </c>
      <c r="H100" s="140" t="s">
        <v>187</v>
      </c>
      <c r="I100" s="271" t="s">
        <v>141</v>
      </c>
      <c r="J100" s="199" t="s">
        <v>138</v>
      </c>
      <c r="K100" s="244">
        <v>100000</v>
      </c>
      <c r="L100" s="327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</row>
    <row r="101" spans="1:27" ht="36.75" customHeight="1" thickBot="1">
      <c r="A101" s="489"/>
      <c r="B101" s="114" t="s">
        <v>130</v>
      </c>
      <c r="C101" s="577" t="s">
        <v>127</v>
      </c>
      <c r="D101" s="578"/>
      <c r="E101" s="578"/>
      <c r="F101" s="578"/>
      <c r="G101" s="578"/>
      <c r="H101" s="578"/>
      <c r="I101" s="578"/>
      <c r="J101" s="579"/>
      <c r="K101" s="176"/>
      <c r="L101" s="327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</row>
    <row r="102" spans="1:27" ht="142.5" customHeight="1" thickBot="1">
      <c r="A102" s="488">
        <v>4</v>
      </c>
      <c r="B102" s="170" t="s">
        <v>316</v>
      </c>
      <c r="C102" s="401">
        <v>125000</v>
      </c>
      <c r="D102" s="401">
        <v>125000</v>
      </c>
      <c r="E102" s="196" t="s">
        <v>171</v>
      </c>
      <c r="F102" s="304" t="s">
        <v>58</v>
      </c>
      <c r="G102" s="311" t="s">
        <v>158</v>
      </c>
      <c r="H102" s="311" t="s">
        <v>159</v>
      </c>
      <c r="I102" s="311" t="s">
        <v>164</v>
      </c>
      <c r="J102" s="402" t="s">
        <v>138</v>
      </c>
      <c r="K102" s="399">
        <v>150000</v>
      </c>
      <c r="L102" s="180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</row>
    <row r="103" spans="1:27" ht="35.25" customHeight="1" thickBot="1">
      <c r="A103" s="582"/>
      <c r="B103" s="157" t="s">
        <v>130</v>
      </c>
      <c r="C103" s="577" t="s">
        <v>172</v>
      </c>
      <c r="D103" s="578"/>
      <c r="E103" s="578"/>
      <c r="F103" s="578"/>
      <c r="G103" s="578"/>
      <c r="H103" s="578"/>
      <c r="I103" s="578"/>
      <c r="J103" s="579"/>
      <c r="K103" s="177"/>
      <c r="L103" s="327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</row>
    <row r="104" spans="1:27" ht="256.5" customHeight="1" thickBot="1">
      <c r="A104" s="488">
        <v>5</v>
      </c>
      <c r="B104" s="272" t="s">
        <v>289</v>
      </c>
      <c r="C104" s="423">
        <v>58333</v>
      </c>
      <c r="D104" s="463">
        <v>58333</v>
      </c>
      <c r="E104" s="431" t="s">
        <v>170</v>
      </c>
      <c r="F104" s="197" t="s">
        <v>58</v>
      </c>
      <c r="G104" s="452" t="s">
        <v>188</v>
      </c>
      <c r="H104" s="140" t="s">
        <v>187</v>
      </c>
      <c r="I104" s="198" t="s">
        <v>141</v>
      </c>
      <c r="J104" s="171" t="s">
        <v>138</v>
      </c>
      <c r="K104" s="244">
        <v>70000</v>
      </c>
      <c r="L104" s="327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</row>
    <row r="105" spans="1:27" ht="36.75" customHeight="1" thickBot="1">
      <c r="A105" s="489"/>
      <c r="B105" s="114" t="s">
        <v>130</v>
      </c>
      <c r="C105" s="567" t="s">
        <v>127</v>
      </c>
      <c r="D105" s="568"/>
      <c r="E105" s="568"/>
      <c r="F105" s="568"/>
      <c r="G105" s="568"/>
      <c r="H105" s="568"/>
      <c r="I105" s="568"/>
      <c r="J105" s="569"/>
      <c r="K105" s="192"/>
      <c r="L105" s="180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</row>
    <row r="106" spans="1:27" ht="97.5" customHeight="1" thickBot="1">
      <c r="A106" s="488">
        <v>6</v>
      </c>
      <c r="B106" s="109" t="s">
        <v>305</v>
      </c>
      <c r="C106" s="465">
        <v>25000</v>
      </c>
      <c r="D106" s="416">
        <v>25000</v>
      </c>
      <c r="E106" s="428" t="s">
        <v>169</v>
      </c>
      <c r="F106" s="464" t="s">
        <v>58</v>
      </c>
      <c r="G106" s="198" t="s">
        <v>188</v>
      </c>
      <c r="H106" s="140" t="s">
        <v>187</v>
      </c>
      <c r="I106" s="271" t="s">
        <v>141</v>
      </c>
      <c r="J106" s="199" t="s">
        <v>138</v>
      </c>
      <c r="K106" s="399">
        <v>30000</v>
      </c>
      <c r="L106" s="180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</row>
    <row r="107" spans="1:27" ht="35.25" customHeight="1" thickBot="1">
      <c r="A107" s="489"/>
      <c r="B107" s="114" t="s">
        <v>130</v>
      </c>
      <c r="C107" s="567" t="s">
        <v>128</v>
      </c>
      <c r="D107" s="568"/>
      <c r="E107" s="568"/>
      <c r="F107" s="568"/>
      <c r="G107" s="568"/>
      <c r="H107" s="568"/>
      <c r="I107" s="568"/>
      <c r="J107" s="569"/>
      <c r="K107" s="192"/>
      <c r="L107" s="180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</row>
    <row r="108" spans="1:27" ht="29.25" customHeight="1" thickBot="1">
      <c r="A108" s="110"/>
      <c r="B108" s="282" t="s">
        <v>6</v>
      </c>
      <c r="C108" s="283">
        <f>SUM(C109+C111)</f>
        <v>83332</v>
      </c>
      <c r="D108" s="283">
        <f>+C108</f>
        <v>83332</v>
      </c>
      <c r="E108" s="284"/>
      <c r="F108" s="284"/>
      <c r="G108" s="279"/>
      <c r="H108" s="280"/>
      <c r="I108" s="281"/>
      <c r="J108" s="285"/>
      <c r="K108" s="283">
        <f>SUM(K109+K111)</f>
        <v>100000</v>
      </c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</row>
    <row r="109" spans="1:27" ht="146.25" customHeight="1" thickBot="1">
      <c r="A109" s="583">
        <v>1</v>
      </c>
      <c r="B109" s="403" t="s">
        <v>285</v>
      </c>
      <c r="C109" s="404">
        <v>41666</v>
      </c>
      <c r="D109" s="405">
        <v>41666</v>
      </c>
      <c r="E109" s="406" t="s">
        <v>232</v>
      </c>
      <c r="F109" s="197" t="s">
        <v>58</v>
      </c>
      <c r="G109" s="198" t="s">
        <v>188</v>
      </c>
      <c r="H109" s="198" t="s">
        <v>187</v>
      </c>
      <c r="I109" s="198" t="s">
        <v>141</v>
      </c>
      <c r="J109" s="409" t="s">
        <v>138</v>
      </c>
      <c r="K109" s="410">
        <v>50000</v>
      </c>
      <c r="L109" s="327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</row>
    <row r="110" spans="1:27" ht="34.5" customHeight="1" thickBot="1">
      <c r="A110" s="584"/>
      <c r="B110" s="114" t="s">
        <v>130</v>
      </c>
      <c r="C110" s="567" t="s">
        <v>129</v>
      </c>
      <c r="D110" s="568"/>
      <c r="E110" s="568"/>
      <c r="F110" s="568"/>
      <c r="G110" s="568"/>
      <c r="H110" s="568"/>
      <c r="I110" s="568"/>
      <c r="J110" s="569"/>
      <c r="K110" s="179"/>
      <c r="L110" s="327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</row>
    <row r="111" spans="1:27" ht="96" customHeight="1" thickBot="1">
      <c r="A111" s="488">
        <v>2</v>
      </c>
      <c r="B111" s="111" t="s">
        <v>286</v>
      </c>
      <c r="C111" s="465">
        <v>41666</v>
      </c>
      <c r="D111" s="466">
        <v>41666</v>
      </c>
      <c r="E111" s="467" t="s">
        <v>175</v>
      </c>
      <c r="F111" s="421" t="s">
        <v>58</v>
      </c>
      <c r="G111" s="198" t="s">
        <v>188</v>
      </c>
      <c r="H111" s="140" t="s">
        <v>187</v>
      </c>
      <c r="I111" s="198" t="s">
        <v>141</v>
      </c>
      <c r="J111" s="468" t="s">
        <v>138</v>
      </c>
      <c r="K111" s="408">
        <v>50000</v>
      </c>
      <c r="L111" s="180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</row>
    <row r="112" spans="1:27" ht="35.25" customHeight="1" thickBot="1">
      <c r="A112" s="489"/>
      <c r="B112" s="114" t="s">
        <v>130</v>
      </c>
      <c r="C112" s="577" t="s">
        <v>129</v>
      </c>
      <c r="D112" s="578"/>
      <c r="E112" s="578"/>
      <c r="F112" s="578"/>
      <c r="G112" s="578"/>
      <c r="H112" s="578"/>
      <c r="I112" s="578"/>
      <c r="J112" s="579"/>
      <c r="K112" s="192"/>
      <c r="L112" s="180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</row>
    <row r="113" spans="1:11" ht="12.75">
      <c r="A113" s="541" t="s">
        <v>293</v>
      </c>
      <c r="B113" s="542"/>
      <c r="C113" s="542"/>
      <c r="D113" s="542"/>
      <c r="F113" s="147"/>
      <c r="G113" s="657" t="s">
        <v>233</v>
      </c>
      <c r="H113" s="657"/>
      <c r="I113" s="657"/>
      <c r="J113" s="657"/>
      <c r="K113" s="658"/>
    </row>
    <row r="114" spans="1:11" ht="27.75" customHeight="1">
      <c r="A114" s="542"/>
      <c r="B114" s="542"/>
      <c r="C114" s="542"/>
      <c r="D114" s="542"/>
      <c r="F114" s="147"/>
      <c r="G114" s="539"/>
      <c r="H114" s="539"/>
      <c r="I114" s="539"/>
      <c r="J114" s="539"/>
      <c r="K114" s="539"/>
    </row>
    <row r="115" spans="6:11" ht="12.75" customHeight="1">
      <c r="F115" s="147"/>
      <c r="G115" s="539"/>
      <c r="H115" s="539"/>
      <c r="I115" s="539"/>
      <c r="J115" s="539"/>
      <c r="K115" s="539"/>
    </row>
    <row r="116" spans="6:11" ht="20.25" customHeight="1">
      <c r="F116" s="147"/>
      <c r="G116" s="291"/>
      <c r="H116" s="291"/>
      <c r="I116" s="291"/>
      <c r="J116" s="291"/>
      <c r="K116" s="291"/>
    </row>
    <row r="117" spans="6:11" ht="12.75" customHeight="1">
      <c r="F117" s="147"/>
      <c r="G117" s="291"/>
      <c r="H117" s="291"/>
      <c r="I117" s="291"/>
      <c r="J117" s="291"/>
      <c r="K117" s="291"/>
    </row>
    <row r="118" spans="6:11" ht="30.75" customHeight="1">
      <c r="F118" s="147"/>
      <c r="G118" s="291"/>
      <c r="H118" s="291"/>
      <c r="I118" s="291"/>
      <c r="J118" s="291"/>
      <c r="K118" s="291"/>
    </row>
    <row r="119" spans="6:9" ht="12.75">
      <c r="F119" s="147"/>
      <c r="G119" s="147"/>
      <c r="H119" s="147"/>
      <c r="I119" s="147"/>
    </row>
    <row r="120" spans="6:9" ht="12.75">
      <c r="F120" s="147"/>
      <c r="G120" s="147"/>
      <c r="H120" s="147"/>
      <c r="I120" s="147"/>
    </row>
  </sheetData>
  <sheetProtection/>
  <mergeCells count="128">
    <mergeCell ref="A111:A112"/>
    <mergeCell ref="A70:A71"/>
    <mergeCell ref="A68:A69"/>
    <mergeCell ref="G113:K115"/>
    <mergeCell ref="G40:G41"/>
    <mergeCell ref="H40:H41"/>
    <mergeCell ref="I40:I41"/>
    <mergeCell ref="A74:A75"/>
    <mergeCell ref="C75:J75"/>
    <mergeCell ref="C92:J92"/>
    <mergeCell ref="A113:D114"/>
    <mergeCell ref="A52:A53"/>
    <mergeCell ref="C107:J107"/>
    <mergeCell ref="A109:A110"/>
    <mergeCell ref="C110:J110"/>
    <mergeCell ref="C81:J81"/>
    <mergeCell ref="A80:A81"/>
    <mergeCell ref="A64:A65"/>
    <mergeCell ref="A62:A63"/>
    <mergeCell ref="C67:J67"/>
    <mergeCell ref="A106:A107"/>
    <mergeCell ref="A30:A31"/>
    <mergeCell ref="A78:A79"/>
    <mergeCell ref="A72:A73"/>
    <mergeCell ref="A76:A77"/>
    <mergeCell ref="C49:J49"/>
    <mergeCell ref="A60:A61"/>
    <mergeCell ref="C39:J39"/>
    <mergeCell ref="A50:A51"/>
    <mergeCell ref="C73:J73"/>
    <mergeCell ref="A66:A67"/>
    <mergeCell ref="K4:K5"/>
    <mergeCell ref="C21:J21"/>
    <mergeCell ref="C25:J25"/>
    <mergeCell ref="C31:J31"/>
    <mergeCell ref="A38:A39"/>
    <mergeCell ref="A12:A13"/>
    <mergeCell ref="A34:A35"/>
    <mergeCell ref="C65:J65"/>
    <mergeCell ref="A48:A49"/>
    <mergeCell ref="C19:J19"/>
    <mergeCell ref="C37:J37"/>
    <mergeCell ref="C112:J112"/>
    <mergeCell ref="C79:J79"/>
    <mergeCell ref="C59:J59"/>
    <mergeCell ref="C63:J63"/>
    <mergeCell ref="C69:J69"/>
    <mergeCell ref="C40:C41"/>
    <mergeCell ref="C35:J35"/>
    <mergeCell ref="A40:A42"/>
    <mergeCell ref="C77:J77"/>
    <mergeCell ref="C42:J42"/>
    <mergeCell ref="A36:A37"/>
    <mergeCell ref="E40:E41"/>
    <mergeCell ref="A20:A21"/>
    <mergeCell ref="A32:A33"/>
    <mergeCell ref="D40:D41"/>
    <mergeCell ref="F40:F41"/>
    <mergeCell ref="J40:J41"/>
    <mergeCell ref="A3:J3"/>
    <mergeCell ref="A4:A5"/>
    <mergeCell ref="B4:B5"/>
    <mergeCell ref="C4:C5"/>
    <mergeCell ref="D4:E4"/>
    <mergeCell ref="A14:A15"/>
    <mergeCell ref="A10:A11"/>
    <mergeCell ref="C13:J13"/>
    <mergeCell ref="C15:J15"/>
    <mergeCell ref="A1:K1"/>
    <mergeCell ref="G4:I4"/>
    <mergeCell ref="J4:J5"/>
    <mergeCell ref="A2:K2"/>
    <mergeCell ref="F4:F5"/>
    <mergeCell ref="C17:J17"/>
    <mergeCell ref="A16:A17"/>
    <mergeCell ref="C9:J9"/>
    <mergeCell ref="C11:J11"/>
    <mergeCell ref="A8:A9"/>
    <mergeCell ref="A18:A19"/>
    <mergeCell ref="C33:J33"/>
    <mergeCell ref="A26:A27"/>
    <mergeCell ref="C27:J27"/>
    <mergeCell ref="C53:J53"/>
    <mergeCell ref="C44:J44"/>
    <mergeCell ref="A45:A46"/>
    <mergeCell ref="A23:A25"/>
    <mergeCell ref="A28:A29"/>
    <mergeCell ref="C29:J29"/>
    <mergeCell ref="A43:A44"/>
    <mergeCell ref="C71:J71"/>
    <mergeCell ref="C61:J61"/>
    <mergeCell ref="A93:A94"/>
    <mergeCell ref="C97:J97"/>
    <mergeCell ref="C57:J57"/>
    <mergeCell ref="A56:A57"/>
    <mergeCell ref="A58:A59"/>
    <mergeCell ref="A54:A55"/>
    <mergeCell ref="C55:J55"/>
    <mergeCell ref="A100:A101"/>
    <mergeCell ref="A84:A86"/>
    <mergeCell ref="C86:J86"/>
    <mergeCell ref="C83:J83"/>
    <mergeCell ref="C88:J88"/>
    <mergeCell ref="A87:A88"/>
    <mergeCell ref="C94:J94"/>
    <mergeCell ref="I84:I85"/>
    <mergeCell ref="A82:A83"/>
    <mergeCell ref="A89:A90"/>
    <mergeCell ref="A104:A105"/>
    <mergeCell ref="C105:J105"/>
    <mergeCell ref="C103:J103"/>
    <mergeCell ref="K84:K85"/>
    <mergeCell ref="A102:A103"/>
    <mergeCell ref="C101:J101"/>
    <mergeCell ref="C90:J90"/>
    <mergeCell ref="A96:A97"/>
    <mergeCell ref="A98:A99"/>
    <mergeCell ref="C99:J99"/>
    <mergeCell ref="K40:K41"/>
    <mergeCell ref="D84:D85"/>
    <mergeCell ref="E84:E85"/>
    <mergeCell ref="F84:F85"/>
    <mergeCell ref="G84:G85"/>
    <mergeCell ref="C46:J46"/>
    <mergeCell ref="C51:J51"/>
    <mergeCell ref="C84:C85"/>
    <mergeCell ref="J84:J85"/>
    <mergeCell ref="H84:H85"/>
  </mergeCells>
  <printOptions/>
  <pageMargins left="0.23" right="0.16" top="0.11" bottom="0.16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Zorana</dc:creator>
  <cp:keywords/>
  <dc:description/>
  <cp:lastModifiedBy>VLADA</cp:lastModifiedBy>
  <cp:lastPrinted>2017-01-19T09:55:36Z</cp:lastPrinted>
  <dcterms:created xsi:type="dcterms:W3CDTF">2013-07-01T07:16:45Z</dcterms:created>
  <dcterms:modified xsi:type="dcterms:W3CDTF">2017-04-04T10:05:02Z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