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<sst xmlns="http://schemas.openxmlformats.org/spreadsheetml/2006/main" count="1242" uniqueCount="404">
  <si>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</si>
  <si>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</si>
  <si>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</si>
  <si>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</si>
  <si>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</si>
  <si>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</si>
  <si>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</si>
  <si>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</si>
  <si>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</si>
  <si>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</si>
  <si>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</si>
  <si>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</si>
  <si>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</si>
  <si>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</si>
  <si>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</si>
  <si>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</si>
  <si>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</si>
  <si>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</si>
  <si>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</si>
  <si>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</si>
  <si>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</si>
  <si>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</si>
  <si>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</si>
  <si>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</si>
  <si>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</si>
  <si>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</si>
  <si>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</si>
  <si>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</si>
  <si>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</si>
  <si>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</si>
  <si>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</si>
  <si>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</si>
  <si>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</si>
  <si>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</si>
  <si>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</si>
  <si>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</si>
  <si>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</si>
  <si>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</si>
  <si>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</si>
  <si>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</si>
  <si>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</si>
  <si>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</si>
  <si>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</si>
  <si>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</si>
  <si>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</si>
  <si>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</si>
  <si>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</si>
  <si>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</si>
  <si>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</si>
  <si>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</si>
  <si>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</si>
  <si>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</si>
  <si>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</si>
  <si>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</si>
  <si>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</si>
  <si>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</si>
  <si>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</si>
  <si>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</si>
  <si>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</si>
  <si>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</si>
  <si>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</si>
  <si>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</si>
  <si>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</si>
  <si>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</si>
  <si>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</si>
  <si>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</si>
  <si>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</si>
  <si>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</si>
  <si>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</si>
  <si>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</si>
  <si>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</si>
  <si>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</si>
  <si>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</si>
  <si>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</si>
  <si>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</si>
  <si>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</si>
  <si>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</si>
  <si>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</si>
  <si>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</si>
  <si>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</si>
  <si>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</si>
  <si>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</si>
  <si>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</si>
  <si>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</si>
  <si>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</si>
  <si>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</si>
  <si>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</si>
  <si>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</si>
  <si>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</si>
  <si>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</si>
  <si>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</si>
  <si>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</si>
  <si>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</si>
  <si>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</si>
  <si>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</si>
  <si>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</si>
  <si>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</si>
  <si>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</si>
  <si>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</si>
  <si>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</si>
  <si>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</si>
  <si>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</si>
  <si>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</si>
  <si>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</si>
  <si>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</si>
  <si>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</si>
  <si>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</si>
  <si>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</si>
  <si>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</si>
  <si>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</si>
  <si>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</si>
  <si>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</si>
  <si>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</si>
  <si>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</si>
  <si>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</si>
  <si>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</si>
  <si>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</si>
  <si>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</si>
  <si>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</si>
  <si>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</si>
  <si>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</si>
  <si>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r>
      <t>1</t>
    </r>
    <r>
      <rPr>
        <sz val="10"/>
        <rFont val="Arial"/>
        <family val="2"/>
      </rPr>
      <t>.</t>
    </r>
  </si>
  <si>
    <r>
      <t xml:space="preserve">423599                 </t>
    </r>
    <r>
      <rPr>
        <sz val="10"/>
        <rFont val="Arial"/>
        <family val="2"/>
      </rPr>
      <t xml:space="preserve"> Остале стручне услуге</t>
    </r>
  </si>
  <si>
    <t>Планирана средства у 
буџету/фин.плану
(без ПДВ-а) 
(bez PDV-a)
(без ПДВ-а)</t>
  </si>
  <si>
    <t>01
буџет</t>
  </si>
  <si>
    <t>Превоз КУД "Бор" на Фестивале у иностранству
 ОРН: 60172000</t>
  </si>
  <si>
    <r>
      <t xml:space="preserve">424221 </t>
    </r>
    <r>
      <rPr>
        <sz val="10"/>
        <rFont val="Arial"/>
        <family val="2"/>
      </rPr>
      <t>Специјализ. услуге</t>
    </r>
  </si>
  <si>
    <t xml:space="preserve">04
сопствени приходи </t>
  </si>
  <si>
    <r>
      <t xml:space="preserve">425115
</t>
    </r>
    <r>
      <rPr>
        <sz val="10"/>
        <rFont val="Arial"/>
        <family val="2"/>
      </rPr>
      <t xml:space="preserve"> Поправке водовода и канализације</t>
    </r>
    <r>
      <rPr>
        <b/>
        <sz val="10"/>
        <rFont val="Arial"/>
        <family val="2"/>
      </rPr>
      <t xml:space="preserve">
</t>
    </r>
  </si>
  <si>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</si>
  <si>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</si>
  <si>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</si>
  <si>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</si>
  <si>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</si>
  <si>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</si>
  <si>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</si>
  <si>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426621</t>
    </r>
    <r>
      <rPr>
        <sz val="12"/>
        <rFont val="Times New Roman"/>
        <family val="1"/>
      </rPr>
      <t xml:space="preserve">
материјал за културу</t>
    </r>
  </si>
  <si>
    <r>
      <rPr>
        <b/>
        <sz val="12"/>
        <rFont val="Times New Roman"/>
        <family val="1"/>
      </rPr>
      <t>426811</t>
    </r>
    <r>
      <rPr>
        <sz val="12"/>
        <rFont val="Times New Roman"/>
        <family val="1"/>
      </rPr>
      <t xml:space="preserve">
материјал за чишћење
</t>
    </r>
  </si>
  <si>
    <r>
      <rPr>
        <b/>
        <sz val="12"/>
        <rFont val="Times New Roman"/>
        <family val="1"/>
      </rPr>
      <t>426821</t>
    </r>
    <r>
      <rPr>
        <sz val="12"/>
        <rFont val="Times New Roman"/>
        <family val="1"/>
      </rPr>
      <t xml:space="preserve">
храна</t>
    </r>
  </si>
  <si>
    <r>
      <rPr>
        <b/>
        <sz val="12"/>
        <rFont val="Times New Roman"/>
        <family val="1"/>
      </rPr>
      <t>426822</t>
    </r>
    <r>
      <rPr>
        <sz val="12"/>
        <rFont val="Times New Roman"/>
        <family val="1"/>
      </rPr>
      <t xml:space="preserve">
пиће</t>
    </r>
  </si>
  <si>
    <t>13.</t>
  </si>
  <si>
    <t>14.</t>
  </si>
  <si>
    <t>15.</t>
  </si>
  <si>
    <t>16.</t>
  </si>
  <si>
    <t>17.</t>
  </si>
  <si>
    <r>
      <t xml:space="preserve">423221
</t>
    </r>
    <r>
      <rPr>
        <sz val="12"/>
        <rFont val="Times New Roman"/>
        <family val="1"/>
      </rPr>
      <t>Услуге
одржавања
рачунара</t>
    </r>
  </si>
  <si>
    <r>
      <t xml:space="preserve">423311
</t>
    </r>
    <r>
      <rPr>
        <sz val="12"/>
        <rFont val="Times New Roman"/>
        <family val="1"/>
      </rPr>
      <t>Услуге
образ.и усавр.
Запослених</t>
    </r>
  </si>
  <si>
    <r>
      <rPr>
        <b/>
        <sz val="12"/>
        <rFont val="Times New Roman"/>
        <family val="1"/>
      </rPr>
      <t xml:space="preserve">423419
</t>
    </r>
    <r>
      <rPr>
        <sz val="12"/>
        <rFont val="Times New Roman"/>
        <family val="1"/>
      </rPr>
      <t>остале
услуге штампања</t>
    </r>
  </si>
  <si>
    <t>Услуге рекламе на локалним 
медијима -радио и телевизија
ОРН: 79340000</t>
  </si>
  <si>
    <r>
      <rPr>
        <b/>
        <sz val="12"/>
        <rFont val="Times New Roman"/>
        <family val="1"/>
      </rPr>
      <t>423441</t>
    </r>
    <r>
      <rPr>
        <sz val="12"/>
        <rFont val="Times New Roman"/>
        <family val="1"/>
      </rPr>
      <t xml:space="preserve">
медијске услуге радија и телевизије</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</si>
  <si>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</si>
  <si>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</si>
  <si>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</si>
  <si>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</si>
  <si>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Традиционалне манифестације које су у плану рада установе и које организује иста;
 Процена вредности извршена је на основу цена на тржишту.</t>
  </si>
  <si>
    <t>18.</t>
  </si>
  <si>
    <r>
      <rPr>
        <b/>
        <sz val="12"/>
        <rFont val="Times New Roman"/>
        <family val="1"/>
      </rPr>
      <t>423599</t>
    </r>
    <r>
      <rPr>
        <sz val="12"/>
        <rFont val="Times New Roman"/>
        <family val="1"/>
      </rPr>
      <t>-
Остале 
стручне
услуге</t>
    </r>
  </si>
  <si>
    <t>19.</t>
  </si>
  <si>
    <t>20.</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</si>
  <si>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</si>
  <si>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</si>
  <si>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</si>
  <si>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</si>
  <si>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t>Административна Опрема
ОРН: 30000000</t>
  </si>
  <si>
    <r>
      <rPr>
        <b/>
        <sz val="12"/>
        <rFont val="Times New Roman"/>
        <family val="1"/>
      </rPr>
      <t>512211</t>
    </r>
    <r>
      <rPr>
        <sz val="12"/>
        <rFont val="Times New Roman"/>
        <family val="1"/>
      </rPr>
      <t>-
Адм. Опрема</t>
    </r>
  </si>
  <si>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</si>
  <si>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</si>
  <si>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</si>
  <si>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</si>
  <si>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</si>
  <si>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</si>
  <si>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t>21.</t>
  </si>
  <si>
    <r>
      <rPr>
        <b/>
        <sz val="12"/>
        <rFont val="Times New Roman"/>
        <family val="1"/>
      </rPr>
      <t>424221</t>
    </r>
    <r>
      <rPr>
        <sz val="12"/>
        <rFont val="Times New Roman"/>
        <family val="1"/>
      </rPr>
      <t>-
Специјализоване услуге културе</t>
    </r>
  </si>
  <si>
    <t>ЈАВНЕ НАБАВКЕ НА КОЈЕ СЕ ЗАКОН НЕ ПРИМЕЊУЈЕ</t>
  </si>
  <si>
    <t>22.</t>
  </si>
  <si>
    <t>23.</t>
  </si>
  <si>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</si>
  <si>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</si>
  <si>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</si>
  <si>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t>Услуге извођења струје за манифестације Установе на отвореном
ОРН: 51112100</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</si>
  <si>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</si>
  <si>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</si>
  <si>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</si>
  <si>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</si>
  <si>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</si>
  <si>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</si>
  <si>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</si>
  <si>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</si>
  <si>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Превоз КУД-а села за манифестацију „Сусрети села“ - Од планираних средстава додатна средства одобрена Одлуком о буџету износе  300.000,00                                      ОРН: 60172000</t>
  </si>
  <si>
    <t xml:space="preserve">Превоз КУД "Бор"  на манифестације, такмичења и Фестивале у земљи
ОРН: 60172000
</t>
  </si>
  <si>
    <t xml:space="preserve">Фебруар
2014.
(прва половина)
</t>
  </si>
  <si>
    <t xml:space="preserve">март
2014.
(друга половина)
</t>
  </si>
  <si>
    <t>март
(друга половина  децембар 2014.</t>
  </si>
  <si>
    <t xml:space="preserve">Превоз КУД села на манифестације, Фестивали и сабори  у Србији
12 учешћа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</si>
  <si>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</si>
  <si>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</si>
  <si>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</si>
  <si>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</si>
  <si>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</si>
  <si>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</si>
  <si>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</si>
  <si>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Концерти  етно, народне и остале истоврсне врсте музике у организацији и по Плану и програму рада Установе
ОРН: 92312100</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</si>
  <si>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</si>
  <si>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Концерти џез,блуз, поп, рок и остале истоврсне  музике у организацији  по Плану и програму  рада Установе
ОРН: 92312100</t>
  </si>
  <si>
    <t>ЈНМВ
8
и
прег.п.
без обј
5</t>
  </si>
  <si>
    <t xml:space="preserve">Поправке женског тоалета у биоскопу "Звезда"- водовод и канализација. 
ОРН: 50760000           </t>
  </si>
  <si>
    <t xml:space="preserve">01
буџет
</t>
  </si>
  <si>
    <t xml:space="preserve">Септембар
2014.
(друга половина)
</t>
  </si>
  <si>
    <t xml:space="preserve">Новембар
2014.
(прва половина)
</t>
  </si>
  <si>
    <t>децембар 2014
(прва половина)</t>
  </si>
  <si>
    <t xml:space="preserve">Женски тоалет у биоскопу је у у лошем стању (од 1961.г. Од када постоји зграда биоскопа није улагано у поправке и одржавање истог) те је стога неопходна  поправка водовода и канализације;
Процењена вредност је утврђена на основу кретања цена наведених услуга на тржишту
</t>
  </si>
  <si>
    <t>Установа "Центар за културу општине Бор"
вд директора
__________________________
Драган Илић</t>
  </si>
  <si>
    <t>Број: 05-III/2014</t>
  </si>
  <si>
    <t xml:space="preserve">У Бору, 20.01.2014.г. </t>
  </si>
  <si>
    <t>Лепак - 1.667
Уложак коцка за папир - 667 
Каро папир - 417
сталак за селотејп - 416
Гумице - 167
Стикери - 833
Рибон - 500
Папир у боји - 833
Шихтана књига - 167
Маказе - 416
Расхефтивач - 167
Омоти за ЦД и ДВД - 416
Чаше за оловке - 416
ОРН: 30192000</t>
  </si>
  <si>
    <t>Фебруар
(прва
половина)</t>
  </si>
  <si>
    <t>фебруар
(друга 
половина)</t>
  </si>
  <si>
    <t>фебруар
децембар</t>
  </si>
  <si>
    <t>Канцeларијски материјал:
1. папир -37.500
папир за матр.шт.- 6.667
Налози за пренос - 5.000
налози за исплату - 833
уплатнице - 833
Регистратори - 10.000
фасцикле - 7.500
коверте - 5.333
признанице -417
отпремнице - 417
реверси - 417
ЦД - 1.667
ДВД - 5.833
Маркери.- 5.000
Оловке - 5.000
Хефталице - 1.667
бушилице - 1.667
Кламерице - 417
Спајалице -417
Белило - 583
Свеске - 1.667
Шпенадле - 250
Путни налози - 417
Индиго - 83
Деловодници - 833
Селотејп - 3.333
ОРН: 30192000</t>
  </si>
  <si>
    <t>Каро папир - 209
Стикери - 833
Рибон - 500
Папир у боји - 833
Омоти за ЦД и ДВД - 416
Чаше за оловке - 416
ОРН: 30192000</t>
  </si>
  <si>
    <t>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</si>
  <si>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- 57.273
2. Стручна литература за потребе КУД "Бор" - 8.182
3.Стручна литература за потребе организатора програма- 4.546
4. Стручна лиетаратура за потребе техничке службе - 4.545</t>
  </si>
  <si>
    <t xml:space="preserve">Набавка се спроводи ради обављања редовних програмских активности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t>
  </si>
  <si>
    <t>Радне униформе за запослене, а ради реализације програмских активности:
1. Мајице - 20 Х 667 = 13.340
2. Качкети - 20 Х 375 = 7.500
3. Ешарпе - 10 Х 150 = 1.500
4. Блузе - 5 Х 532 = 2.660</t>
  </si>
  <si>
    <r>
      <rPr>
        <b/>
        <sz val="12"/>
        <rFont val="Times New Roman"/>
        <family val="1"/>
      </rPr>
      <t xml:space="preserve">04
</t>
    </r>
    <r>
      <rPr>
        <sz val="12"/>
        <rFont val="Times New Roman"/>
        <family val="1"/>
      </rPr>
      <t xml:space="preserve">сопствени
 приходи
</t>
    </r>
  </si>
  <si>
    <t>Неопходни материјал за сцену на којој се реализују програми Установе и за озвучење и уградну расвету; 
Процена вредности извршена је на основу цена на тржишту.</t>
  </si>
  <si>
    <r>
      <rPr>
        <b/>
        <sz val="12"/>
        <rFont val="Times New Roman"/>
        <family val="1"/>
      </rPr>
      <t xml:space="preserve">01
</t>
    </r>
    <r>
      <rPr>
        <sz val="12"/>
        <rFont val="Times New Roman"/>
        <family val="1"/>
      </rPr>
      <t xml:space="preserve">буџет
</t>
    </r>
  </si>
  <si>
    <t>ОРН: 22000000</t>
  </si>
  <si>
    <t>Материјал за превозно средство:
1. Бензин - 54.166
2.Мазива - 4.167
3.Гуме - 50.000
4. Ост.мат.за прев.сред. - 4.167
5. Зимска опрема - 4.167
ОРН: 09100000</t>
  </si>
  <si>
    <t>Материјал за превозно средство:
1. Бензин - 47.500
2.Мазива - 833
4. Ост.мат.за прев.сред. - 1.667
ОРН: 09100000</t>
  </si>
  <si>
    <t>Матер. за културу- материјал за сцену:
1. кабле - 100м. - 3.542
2.матер.за миксету и озвуч. - 34.200
3. Стерео банане - 325
4. Моно банане - 325
5. Чинч утичнице - 360
6.Кенон мушки - 840 
7. кенон женски - 840     
8. рефлекторске сијалице -34.200,00 
9. Разни прикључци за озвучење и за сцену - 9.090
10.Слушалице - 1.200
11. Пинови - 3.200
12. Клеме - 500
13. Утичнице - 225
14. Конектори - 300 
15. Спикони - 2.280
16. Сијалице халолине -11.873
17. Флуо цеви - 8.300
18. Матер.за биоскопа
кабле 300м Х  - 38.400
ОРН: 22000000</t>
  </si>
  <si>
    <t xml:space="preserve">Матер. за културу- материјал за ликовну радионицу и драмски студио:
1. материјали за костиме за драмски студио - 8.333
2.  Маске - 2.500
3. Капе - 2.000
4. Перике - 2.500
5. Материјал за сценографију - 8.333
6. Балони - 245
7. Обућа за представе - 2.500
Материјал за ликовну радионицу:
1.Креп трака - 2.000
2.Фиксир - 167
3. Пемзла - 2.500
4. Нитроразређивач - 150
5. Четке - 833
6. Ваљак - 150
7. Скалпер - 300
8. Резач - 317
9. Рајснадле - 100
10. Оловке - 3.000
11. Дрвене боје - 380
12. Спреј боја - 467
</t>
  </si>
  <si>
    <t>13. Угљен - 833
14. Гумице - 1.000
15. Акрилне Боје - 15.667
16. Хамер папир - 500
17.Пак папир - 167
18. Угљен оловка - 1.667
19. Темпере - 15.680
20. Линолеум - 250
21. Паспарту - 1.667
22.Акрилна подлога - 964
23. Пастел оловка - 964
24.Пастел папир - 964
25. Лак за косу - 1.667
26. Емајл лак - 500
27. Корунд - 50
28. Блок 5 - 200
29. Туш - 167
30. Маркери - 167
31. Алоба - 417
32. Крпе - 583
33. Тетра платно - 360
34. Сликарска шпахтла - 1.250
35. Бајц - 208
36.Сепија у оловци - 83
37. Четкице 583 
ОРН: 22000000</t>
  </si>
  <si>
    <t>Неопходни материјал за реализацију радионица при Установи сходно плану и програму рада - тачка 6, као и сходно чл. 8. тачка 5 и 6., чл.6. тачке 12, 16 и 19. Закона о култури ("Сл.гл.РС" 72/2009).  
Процена вредности извршена је на основу цена на тржишту.</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</si>
  <si>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</si>
  <si>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</si>
  <si>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t>Материјал за хигијену
1. мер за стакло - 4.000
2. Тоалет папир - 17.750
3. Сона киселина - 2.917
4. Течност за судове - 1.667
5. Метле - 1.850
6. МОП ресе - 3.375
7. МОП - 2.917
9. Течни сапуни - 833
10. Крпе микрофибер - 1.667
11. Трулекс крпе - 833
12. Рукавице -  1.700
13. Корпице за ВЦ шољу - 1.667
14. Доместос - 4.800
15. Кесе за ђубре - 5.000
16. Сапуни - 833
17. Течност за подове - 4.192
18. Течност за санитарије - 5.000
19. Кофе - 833
20. Течност за цеви  - 833
21. Сунђери - 250
22. Жице за рибање - 417
ОРН: 24000000</t>
  </si>
  <si>
    <r>
      <rPr>
        <b/>
        <sz val="12"/>
        <rFont val="Times New Roman"/>
        <family val="1"/>
      </rPr>
      <t>04</t>
    </r>
    <r>
      <rPr>
        <sz val="12"/>
        <rFont val="Times New Roman"/>
        <family val="1"/>
      </rPr>
      <t xml:space="preserve">
сопствени
приходи</t>
    </r>
  </si>
  <si>
    <r>
      <rPr>
        <b/>
        <sz val="12"/>
        <rFont val="Times New Roman"/>
        <family val="1"/>
      </rPr>
      <t xml:space="preserve">01
</t>
    </r>
    <r>
      <rPr>
        <sz val="12"/>
        <rFont val="Times New Roman"/>
        <family val="1"/>
      </rPr>
      <t xml:space="preserve">буџет
</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</si>
  <si>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</si>
  <si>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t>Материјал -храна
1. Слатке грицкалице за коктеле - 5.833
2. Слане грицкалице за коктеле - 10.000
3. Материјал за сендвиче(хлеб, салама, качкаваљ) - 10.000
4. Сендвич пљескавице,ћевапи, роштиљ - 20.000
ОРН: 15000000</t>
  </si>
  <si>
    <r>
      <rPr>
        <b/>
        <sz val="12"/>
        <rFont val="Times New Roman"/>
        <family val="1"/>
      </rPr>
      <t>01</t>
    </r>
    <r>
      <rPr>
        <sz val="12"/>
        <rFont val="Times New Roman"/>
        <family val="1"/>
      </rPr>
      <t xml:space="preserve">-буџет
</t>
    </r>
  </si>
  <si>
    <t xml:space="preserve">Материјал -пиће
1. Кафа и нес кафа - 20.000
2. Вода негазирана - 5.833
3. Вода газирана - 5.834
4. Сок газирани - 10.000
5. Сок негазирани - 10.000
6. Чај - 833
7. Алкохолна пића - 5.000
ОРН: 15000000 </t>
  </si>
  <si>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</si>
  <si>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</si>
  <si>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</si>
  <si>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ОРН: 31000000</t>
  </si>
  <si>
    <t>Материјал за посебне намене
(потрошни материјал)
1. Браве - 8.333
2. Прикључци- 2.167
3. Продужне кабле - 1.667
4. Сијалице - 17.668
5. Грла за сијалице - 833
6. Батерије - 833
7. Утичнице - 2.167
8. Цилиндри - 3.333
9. Пловак - 833
10 Казанчићи - 2.167
11. Вирбле - 833
12. Бургије - 833
13. Четке - 833
14. Фарбе и полудисперзије - 7.500
 ОРН: 31000000</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</si>
  <si>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</si>
  <si>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</si>
  <si>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r>
      <t xml:space="preserve">423291
</t>
    </r>
    <r>
      <rPr>
        <sz val="12"/>
        <rFont val="Times New Roman"/>
        <family val="1"/>
      </rPr>
      <t>Услуге
одржавања
рачунара</t>
    </r>
  </si>
  <si>
    <t>Услуге одржавања сајта Установе
ОРН: 50312000</t>
  </si>
  <si>
    <t>Услуге одржавања рачунара и програма за књиговодство и ажурирање у складу са Законским обавезама
ОРН: 50312000</t>
  </si>
  <si>
    <t>Услуге одржавања, надоградње и креирање остале базе података од значаја за сајт Установе
ОРН: 50312000</t>
  </si>
  <si>
    <t>Услуге одржавања рачунара, мреже и преноса података у мрежи
ОРН: 50312000</t>
  </si>
  <si>
    <t xml:space="preserve">Неопходно одржавања рачунарске опреме и мреже за несметано функционисање Установе.
Процена вредности извршена је на основу цена услуга  на тржишту.
</t>
  </si>
  <si>
    <t>Набавка је неопходна ради нормалног функционисања сајта www. centarzakulturubor.org.rs .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</si>
  <si>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Услуге образовања и усавршавања запослених
Котизације за учешће на семинарима, Фестивалима, такмичењима.
1. Жене сликари - 5.000
2. Фестивал гитаре у Доњем Милановцу - 11.667
3. Котизације за Сектор Рома за такмичење фолклора и драме - 12.500
4.Котизације за такмичења и Фестивале драмског студиа - 30.833
5. Котизација за Врдник за КУД- 6.667</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</si>
  <si>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</si>
  <si>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t>Услуге штампања:
1.флајер и позивнице - 20.833
2. Дипломе и захвалнице - 13.750
3. Постери и плакати за програме - 58.333
4. Улазнице за салу музичке школе - 20.833
5. Биллтени, каталози, монографије, публикације, књиге и др. - 217.084
6. Коричење материјала - 2.500
ОРН: 79800000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</si>
  <si>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</si>
  <si>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За реализацију програмских активности Установе које су предвиђене програмом рада исте, а обзиром да Установа нема систематизована радна места која су неопходна за реализацију наведених програмских активности;
 Процена вредности извршена је на основу цена услуга на тржишту.</t>
  </si>
  <si>
    <t>Постизање општег интереса у култури израженог у Закону о култури Републике Србије (Члан 6, посебно тачка 12, као и тачке 17 и 18); 
Процена вредности је дефинисана на основу кретања цене хонорара писаца- музичара.</t>
  </si>
  <si>
    <t>Уговори о ауторском делу:
1. Уговор са књижевницима и композиторима за децу,омладину и одрасле  а ради реализације трибина - 49.000
Обрачун са нето на бруто извршен је са применом коефицијента 1,314751512 уз нормиране трошкове од 43%</t>
  </si>
  <si>
    <t xml:space="preserve">Уговори о делу:
1. Уговор са стручним лицем за рад ликовне радионице - 120.000
Обрачун са нето на бруто извршен је са применом коефицијента 1,5432098 уз нормиране трошкове од 20%
</t>
  </si>
  <si>
    <t>За реализацију програмских активности Установе које су предвиђене програмом рада исте,а ради маркетинг стратегије; 
Процена вредности извршена је на основу цена услуга на тржишту.</t>
  </si>
  <si>
    <t>Услуге рекламе на  
медијима -радио и телевизија
ОРН: 79340000</t>
  </si>
  <si>
    <t xml:space="preserve">Угоститељске услуге за програме:
1.преноћишта за редитеље, кореографе, књижевнике, композиторе и остала анг. Лица која нису из Бора - 30.000
2.Вечере, коктели и освежење а за програмске активности Установе - 95.000
ОРН: 55100000
</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</si>
  <si>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</si>
  <si>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</si>
  <si>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</si>
  <si>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</si>
  <si>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</si>
  <si>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</si>
  <si>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Награде:
1. Награде за рецитаторе и улицу дечијег осмеха- 41.667 (књиге и прибор за ликовно стваралаштво)
2. Награде за "Сусрете села" - 29.167 (Пехари и плакете)
3. Награде за "Сабор игре у Слатини) - 15.476 (Пехари и плакете)
4. Награде за Фестивал Влашке песме - новчане награде - нето - 67.500 обрачун са нето на бруто извршен уз примену коефицијента  1,1904762 и нормираних трошкова од 20%</t>
  </si>
  <si>
    <t>Уговор о привременим о повременим пословима за послове хигијеничара и послове мајстора светла</t>
  </si>
  <si>
    <t>За реализацију програмских активности Установе које су предвиђене програмом рада исте, а обзиром да Установа нема систематизована радна места која су неопходна за реализацију наведених програмских активности, као и за одржавање хигијене два објекта;
 Процена вредности извршена је на основу цена услуга на тржишту.</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</si>
  <si>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</si>
  <si>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</si>
  <si>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</si>
  <si>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</si>
  <si>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t>Уговори о ауторском делу:
1. Уговор са књижевницима, композиторима, лекарима, психолозима и осталим стручним лицима  за децу,омладину и одрасле  а ради реализација трибина - 49.000
Обрачун са нето на бруто извршен је са применом коефицијента 1,314751512 уз нормиране трошкове од 43%</t>
  </si>
  <si>
    <r>
      <rPr>
        <b/>
        <sz val="12"/>
        <rFont val="Times New Roman"/>
        <family val="1"/>
      </rPr>
      <t>04</t>
    </r>
    <r>
      <rPr>
        <sz val="12"/>
        <rFont val="Times New Roman"/>
        <family val="1"/>
      </rPr>
      <t xml:space="preserve">
сопствени
приходи</t>
    </r>
  </si>
  <si>
    <t>Уговор за контролу и надзор електричних инсталација у згради биоскопа "Звезда"</t>
  </si>
  <si>
    <t xml:space="preserve">Законом о противпожарној заштити утврђена обавеза контроле електричних инсталација.
Процењена вредност утврђена је на основу цена на тржишту за наведене услуге. </t>
  </si>
  <si>
    <t>Приказивање филмова у оквиру Фестивала филмова - 2 Фестивала током године
ОРН: 92130000</t>
  </si>
  <si>
    <t>За реализацију програмских активности Установе које су предвиђене програмом рада исте а одржавају се на отвореном простору, Дани бање, БКЛ, Дочек Нове године, 1.мај и друге;
 Процена вредности извршена је на основу цена услуга на тржишту.</t>
  </si>
  <si>
    <r>
      <rPr>
        <b/>
        <sz val="12"/>
        <rFont val="Times New Roman"/>
        <family val="1"/>
      </rPr>
      <t>01</t>
    </r>
    <r>
      <rPr>
        <sz val="12"/>
        <rFont val="Times New Roman"/>
        <family val="1"/>
      </rPr>
      <t xml:space="preserve">
буџет
</t>
    </r>
  </si>
  <si>
    <t>Програм за светски дан Рома - додатна средства - 100.000 (5.000-пиће, 15.000-храна, 80.000- угоститељске услуге) и програм за Фестивал Фолклора Рома - 100.000 (5.000-пиће, 15.000-храна, 80.000- угоститељске услуге)</t>
  </si>
  <si>
    <t>Награде:
За радионице Установе, КУД "Бор" и Сектор за националне мањине (књиге, пехари, плакете, материјал за рад у радионицама и др. )</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</si>
  <si>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утврђена је увидом у цене на тржишту - у малопродајним објектима, као и на основу анализе утрошених средстава из претходне године.</t>
  </si>
  <si>
    <t>Гостовање фолклорног ансамбла за Сектор Рома
ОРН: 92312100</t>
  </si>
  <si>
    <t>Програм предвиђен чланом I тачка 4. Плана и програма рада Установе број 14/2013 од 27.06.2013.г. И на основу члана 8. тачка 7. Закона о култури (Сл.гласник РС број 72/2009).
Процена вредности извршена је на основу цена услуга на тржишту.</t>
  </si>
  <si>
    <t>Поправке и одржавање рачунарске опреме- рециклажа кертриџа 
ОРН: 50312000</t>
  </si>
  <si>
    <t>Поправке и одржавање рачунарске опреме 
ОРН: 50312000</t>
  </si>
  <si>
    <r>
      <t xml:space="preserve">04
</t>
    </r>
    <r>
      <rPr>
        <sz val="12"/>
        <rFont val="Times New Roman"/>
        <family val="1"/>
      </rPr>
      <t>сопствени приходи</t>
    </r>
  </si>
  <si>
    <t>Поправке и одржавање 
објекта - Зграде 
биоскопа "Звезда" - 
радови на крову</t>
  </si>
  <si>
    <t>Ради несметаног рада Установе и превоза озвучења за рад на терену; 
Процена вредности извршена је на основу цена услуга на тржишту.</t>
  </si>
  <si>
    <t xml:space="preserve">Опрема за саобраћај - 
приколица за службени аутомобил
</t>
  </si>
  <si>
    <r>
      <rPr>
        <b/>
        <sz val="12"/>
        <rFont val="Times New Roman"/>
        <family val="1"/>
      </rPr>
      <t>512111</t>
    </r>
    <r>
      <rPr>
        <sz val="10"/>
        <rFont val="Times New Roman"/>
        <family val="1"/>
      </rPr>
      <t xml:space="preserve">
</t>
    </r>
    <r>
      <rPr>
        <sz val="12"/>
        <rFont val="Times New Roman"/>
        <family val="1"/>
      </rPr>
      <t>аутомобили</t>
    </r>
  </si>
  <si>
    <r>
      <t xml:space="preserve">04
</t>
    </r>
    <r>
      <rPr>
        <sz val="12"/>
        <rFont val="Times New Roman"/>
        <family val="1"/>
      </rPr>
      <t>сопствени
приходи</t>
    </r>
  </si>
  <si>
    <t>Број:05-III/2014</t>
  </si>
  <si>
    <t>У Бору, 23.01.2014.г.</t>
  </si>
  <si>
    <t>24.</t>
  </si>
  <si>
    <t>25.</t>
  </si>
  <si>
    <t>26.</t>
  </si>
  <si>
    <t>27.</t>
  </si>
  <si>
    <t>28.</t>
  </si>
  <si>
    <t>29.</t>
  </si>
  <si>
    <t>30.</t>
  </si>
  <si>
    <t>Процењена
вредност
(укупно по годинама</t>
  </si>
  <si>
    <t>www.centarzakulturu.org.rs e/mail;centarzakulturu@open.telekom.rs</t>
  </si>
  <si>
    <t xml:space="preserve">Стручна литература за потребе запослених
Стручна литература за потребе организатора програма и за потребе техничке службе </t>
  </si>
  <si>
    <r>
      <rPr>
        <b/>
        <sz val="11"/>
        <rFont val="Times New Roman"/>
        <family val="1"/>
      </rPr>
      <t>426121</t>
    </r>
    <r>
      <rPr>
        <sz val="11"/>
        <rFont val="Times New Roman"/>
        <family val="1"/>
      </rPr>
      <t xml:space="preserve">
Радне 
униформе</t>
    </r>
  </si>
  <si>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</si>
  <si>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</si>
  <si>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</si>
  <si>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Канцeларијски материјал:
папир -10.750
папир за матр.шт.- 2.334
Налози за пренос - 1.500
налози за исплату - 417
уплатнице - 417
Регистратори - 1.500
фасцикле - 1.788
коверте - 1.667
признанице -209
отпремнице - 209
реверси - 209
ЦД - 1.667
ДВД - 1.833
Маркери.- 1.500
Оловке - 1.500
Хефталице - 833
бушилице - 833
Кламерице - 209
Спајалице -209
Белило - 292
Свеске - 833
Путни налози - 417
Деловодници - 833
Селотејп - 1.667
Лепак - 833
Уложак коцка за папир - 667 
ОРН: 30192000</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</si>
  <si>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</si>
  <si>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</si>
  <si>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t xml:space="preserve">Цветни аранжмани за програме (академије, позоришне представе, концерте, трибине, Фестивале и остале манифестације и програме у организацији Установе) и венци за погребе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</si>
  <si>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</si>
  <si>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</si>
  <si>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</si>
  <si>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</si>
  <si>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</si>
  <si>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</si>
  <si>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31.</t>
  </si>
  <si>
    <t>32.</t>
  </si>
  <si>
    <t>Традиционална манифестација која траје већ 53.године непрекидно и предвиђена је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</si>
  <si>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 xml:space="preserve">Меморијал Слободана Божиновића - додатна средства 200.000 динара
- оркестар 160.000
- храна 20.000
- пиће 20.000
</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</si>
  <si>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и чланом 6.тачка 6. Закона о култури ("Сл.гласникаРС" број 79/2009).
Процењена вредност утврђена на основу кретања цена на тржишту.</t>
  </si>
  <si>
    <t>Услуге образовања и усавршавања запослених
за противпожарну заштиту</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</si>
  <si>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</si>
  <si>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Уговор са израду сценографије  за програме Установе</t>
  </si>
  <si>
    <t>Програм предвиђен чланом I тачка 9.подтачка 9.2. Плана и програма рада Установе бр. 14/2013 од 27.06.2013.г. на основу Одлуке о буџету општине Бор бр. 400-194/2013-I од 18.12.2013.г.("Сл.лист општине Бор бр. 20/2013), члана I, и чланом 6.тачка 6. Закона о култури ("Сл.гласникаРС" број 79/2009).
Процењена вредност утврђена на основу кретања цена на тржишту.</t>
  </si>
  <si>
    <t>Дан матерњег језика - додатна средства
- пиће - 25.000
- Банери за поставку изложбе - 55.000
- платно за пројекцију презентације - 20.000</t>
  </si>
  <si>
    <t>Програм предвиђен чланом I тачка 9.подтачка 9.2. Плана и програма рада Установе бр. 14/2013 од 27.06.2013.г.и чланом 6.тачка 6. Закона о култури ("Сл.гласникаРС" број 79/2009).
Процењена вредност утврђена на основу кретања цена на тржишту.</t>
  </si>
  <si>
    <t>Уговор за израду пројеката, скица објеката и Уговори  по налогу инспекцијских служби</t>
  </si>
  <si>
    <t>Прог. у реал. Уст.који не подлежу Јавним набавкама -концерти класичне муизике 
ОРН: 92312100</t>
  </si>
  <si>
    <t xml:space="preserve"> За реализацију програмских активности Одељења за очување културе Рома  при Установи  на основу Одлуке о буџету општине Бор бр. 400-194/2013-I од 18.12.2013.г.("Сл.лист општине Бор бр. 20/2013), члана I, тачка  9.подтачка 9.1. Плана и програма рада Установе бр. 14/2013 од 27.06.2013.г.Закона о култури Србије, члан 3,6,8, 72,74("Сл.гласник РС"бр, 72/2009) и Закона о заштити права и слобода националних мањина члан 11,12, Сл. ГласникРС бр. 71/2009 - др.закон и 97/2013 - одлука УС; 
Процењена вредност је утврђена на основу кретања цена на тржишту и увидом у цене коштања гостовања фолклорних ансамбала путем званичних интернет страница агенција из Србије.</t>
  </si>
  <si>
    <t>Уговор о делу за рад са фолклорним ансамблима КУД"Бор" за изворно певање (потребно ангажовање стручног лица за певачки део ансамбла) Уговор о делу за постављање нове кореографије
Обрачун са нето на бруто извршен је са применом коефицијента 1,5432098 уз нормиране трошкове од 20%</t>
  </si>
  <si>
    <t>Поправке и одржавање 
објекта - Зграде 
биоскопа "Звезда" - 
молерски радови</t>
  </si>
  <si>
    <t xml:space="preserve">Реализација сабора у селима борске општине
- петровдан фест - Оштрељ: 60.000 
- Сабор народног стваралаштва Тимочке крајине Лука: 60.000
- Сабор изворне влашке песме и игре Бучје - 60.000
- Сабор игре Слатина - 60.000
- Тројица Шарбановац - 60.000
</t>
  </si>
  <si>
    <t>Превоз за маниф. које орг.Установа и на којима учествује Установа
(рецитатори, радионице, пројекти, БКЛ, 1.мај, Дани града, Фестивали, Сабори, драмски студио за децу, такмичења по Плану и програму Установе и Сектора за националне мањине)
ОРН: 60172000</t>
  </si>
  <si>
    <t xml:space="preserve">Закуп опреме за културу- ношње за фолклорне ансамбле КУД "Бор" за наступе у земљи и иностранству </t>
  </si>
  <si>
    <t>За несметани рад КУД"Бор" обзиром да исти не поседују ношње за игре које изводе играчки ансамбли потребно је изнајмљивање истих.
Процењена вредност утврђена је на основу цена на тржишту.</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</si>
  <si>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</si>
  <si>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</si>
  <si>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</si>
  <si>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</si>
  <si>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t>Закуп бине за програме на отвореном простору- 1.мај на борском језеру, Дани града, Дани Брестовачке бање, борско културно лето.</t>
  </si>
  <si>
    <t>33.</t>
  </si>
  <si>
    <t>34.</t>
  </si>
  <si>
    <t>35.</t>
  </si>
  <si>
    <t>36.</t>
  </si>
  <si>
    <t>37.</t>
  </si>
  <si>
    <t>38.</t>
  </si>
  <si>
    <r>
      <rPr>
        <b/>
        <sz val="12"/>
        <rFont val="Times New Roman"/>
        <family val="1"/>
      </rPr>
      <t>421626</t>
    </r>
    <r>
      <rPr>
        <sz val="12"/>
        <rFont val="Times New Roman"/>
        <family val="1"/>
      </rPr>
      <t xml:space="preserve">
Закуп 
опреме
за 
културу</t>
    </r>
  </si>
  <si>
    <t>СТАЛНИ ТРОШКОВИ
ЗАКУП ОПРЕМЕ</t>
  </si>
  <si>
    <t>Установа "Центар за културу општине Бор"
вд директор
__________________________
Драган Илић</t>
  </si>
  <si>
    <t>Прог. у реал. Уст.који не подлежу Јавним набавкама 
балетске  представе, мјузикли, оперске представе
ОРН: 92312100</t>
  </si>
  <si>
    <t>Позоришне представе за децу и одрасле у организацији  Установе по Плану и програму рада Установе
Поз.пред.за одрасле - 8 представа - 2.700.000
Поз.пред.за децу - 3 - 300.000 
ОРН: 92312110</t>
  </si>
  <si>
    <t>Позоришне представе за децу и одрасле у организацији  Установе по Плану и програму рада Установе 
ОРН: 92312110</t>
  </si>
  <si>
    <t>Концерти  традиционалне музике (етно, народне, староградска, трубачи и остале истоврсне музике) у организацији и по Плану и програму рада Установе - додатна средства 130.000 за обележавање 1.маја 
ОРН: 92312100</t>
  </si>
  <si>
    <t>Врста
посту-
пка</t>
  </si>
  <si>
    <t>СТАЛНИ ТРОШКОВИ
ТРОШКОВИ ОСИГУРАЊА</t>
  </si>
  <si>
    <t>Набавка је неопходна ради континуираног осигурања запослених од последица несрећног случаја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</si>
  <si>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t>Осигурање запослених
преузете обавезе - 11.626
обавеза новог осигурања од јула 2014.г. - 10.417</t>
  </si>
  <si>
    <t>Набавка је неопходна ради континуираног осигурања имовине Установе и предвиђеног повећања осигурања ради набавке нове опреме која је набављена током 2013 и није ушла у осигурање за ту годину.
Процена вредности је утврђена на основу претходне вредности уговора као и на основу увида у тржишне цене осигуравајућих кућа.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</si>
  <si>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</si>
  <si>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</si>
  <si>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и на основу повећаног броја запослених као и увида у тржишне цене осигуравајућих кућа.</t>
  </si>
  <si>
    <r>
      <t xml:space="preserve">пр.об.13.951
н.об.12.500
___________
</t>
    </r>
    <r>
      <rPr>
        <b/>
        <sz val="12"/>
        <rFont val="Times New Roman"/>
        <family val="1"/>
      </rPr>
      <t>26.451</t>
    </r>
  </si>
  <si>
    <t xml:space="preserve">Каско осигурање службеног возила </t>
  </si>
  <si>
    <r>
      <rPr>
        <b/>
        <sz val="11"/>
        <rFont val="Times New Roman"/>
        <family val="1"/>
      </rPr>
      <t>04</t>
    </r>
    <r>
      <rPr>
        <sz val="11"/>
        <rFont val="Times New Roman"/>
        <family val="1"/>
      </rPr>
      <t xml:space="preserve">
сопствени
приходи</t>
    </r>
  </si>
  <si>
    <r>
      <t xml:space="preserve">пр.об.14.000
н.об. 12.500
___________
          </t>
    </r>
    <r>
      <rPr>
        <b/>
        <sz val="12"/>
        <rFont val="Times New Roman"/>
        <family val="1"/>
      </rPr>
      <t>26.500</t>
    </r>
  </si>
  <si>
    <t>јун</t>
  </si>
  <si>
    <t>јул</t>
  </si>
  <si>
    <t>август</t>
  </si>
  <si>
    <t>Набавка је неопходна ради осигурања возила услед крађе, уништења, несрећног случаја.
Процена вредности је утврђена на основу претходне вредности уговора као и на основу увида у тржишне цене осигуравајућих кућа.</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</si>
  <si>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</si>
  <si>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4"/>
        <rFont val="Times New Roman"/>
        <family val="1"/>
      </rPr>
      <t xml:space="preserve">
ПЛАН ЈАВНИХ НАБАВКИ ЗА 2014. годину</t>
    </r>
    <r>
      <rPr>
        <b/>
        <sz val="12"/>
        <rFont val="Times New Roman"/>
        <family val="1"/>
      </rPr>
      <t xml:space="preserve">
Израђен на основу Финансијског плана Установе број 01-IV/2013 од 08.01.2014.г. који је усклађен са Одлуком о буџету општине Бор за 2014.г. од 18.12.2013.г. број 400-194/2013-I ("Сл.лист општине Бор", бр.20/2013) и обавешетења о одобреним апропријацијама број 400-1/2014-III-04 од 03.01.2014.г., на основу члана 51. Закона о јавним набавкама("Сл.гласник РС" бр. 124/2012) и на основу Правилника о форми и садржини плана набавки и извештаја о извршењу плана набавки број 110-00-3/2013-01 од 27. марта 2013. године
 </t>
    </r>
  </si>
  <si>
    <t>Осигурање возила приликом 
регистрације</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</si>
  <si>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t>
  </si>
  <si>
    <r>
      <t xml:space="preserve">пр.об.105.665н.об.102.884
___________
</t>
    </r>
    <r>
      <rPr>
        <b/>
        <sz val="12"/>
        <rFont val="Times New Roman"/>
        <family val="1"/>
      </rPr>
      <t>208.549</t>
    </r>
  </si>
  <si>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</si>
  <si>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</si>
  <si>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</si>
  <si>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</si>
  <si>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</si>
  <si>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t>Обавезан технички преглед возила приликом регистрације - 2.500 и обавезан годишњи сервис службеног возила - 66.667</t>
  </si>
  <si>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</si>
  <si>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</si>
  <si>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</si>
  <si>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r>
      <rPr>
        <b/>
        <sz val="12"/>
        <rFont val="Times New Roman"/>
        <family val="1"/>
      </rPr>
      <t>425115</t>
    </r>
    <r>
      <rPr>
        <sz val="12"/>
        <rFont val="Times New Roman"/>
        <family val="1"/>
      </rPr>
      <t xml:space="preserve">
Поправке 
на крову</t>
    </r>
  </si>
  <si>
    <r>
      <t xml:space="preserve">
ПЛАН ЈАВНИХ НАБАВКИ ЗА 2014. годину
</t>
    </r>
    <r>
      <rPr>
        <b/>
        <sz val="12"/>
        <rFont val="Times New Roman"/>
        <family val="1"/>
      </rPr>
      <t>Израђен на основу Финансијског плана Установе број 01-IV/2013 од 08.01.2014.г. који је усклађен са Одлуком о буџету општине Бор за 2014.г. од 18.12.2013.г. број 400-194/2013("Сл.лист општине Бор", бр.20/2013) и обавешетења о одобреним апропријацијама број 400-1/2014-III-04 од 03.01.2014.г., на основу члана 51. Закона о јавним набавкама("Сл.гласник РС" бр. 124/2012) и на основу Правилника о форми и садржин плана набавки и извештаја о извршењу плана набавки број 110-00-3/2013-01 од 27. марта 2013. године</t>
    </r>
    <r>
      <rPr>
        <b/>
        <sz val="14"/>
        <rFont val="Times New Roman"/>
        <family val="1"/>
      </rPr>
      <t xml:space="preserve">
 </t>
    </r>
  </si>
  <si>
    <t>Осигурање имовине
преузете обавезе - 88.055
обавеза новог осигурања од јула 2014.г. - 85.736</t>
  </si>
  <si>
    <t>Осигурање запослених
преузете обавезе - 11.667
обавеза новог осигурања од јула 2014.г. - 10.416</t>
  </si>
  <si>
    <t>Реализација манифестације "Сусрети села 2014" - сваком селу учеснику по 45.000 динара - 10 села 45.000 = 450.000 динара
- Пиће - 100.000
-Храна - 200.000
-Гориво -150.000
- Отварање манифестације - 30.000 (10.000 -пиће; 20.000-храна)
- затварање манифестације 70.000 (20.000 - пиће; 50.000 храна)  
УКУПНО ЗА СВЕ:
- Пиће - 130.000
- Храна - 270.000
- Гориво - 150.000</t>
  </si>
  <si>
    <t xml:space="preserve">Уговори о делу:
1. Уговор за корепетитора за рад са КУД "Бор" - 180.000
2. Уговор са режисером за Сектор за Ромску културу - 144.000
3. Уговор са стручним лицима за рад са фолклором и драмом за Сектор Рома - 144.000
4. Уговори о делу са психолозима за трибине - 29.000
5. Уговор о делу за жири за "Сусрете села"- 1 етнолог и 1 музиколог - 48.000
6. Уговори о делу за жири за рецитаторе - 3 професора књижевности - 7.500
Обрачун са нето на бруто извршен је са применом коефицијента 1,5432098 уз нормиране трошкове од 
</t>
  </si>
  <si>
    <t>Концерти савремене музике  поп, рок, џез, блуз,world music и остале истоврсне  музике) у организацији  и по Плану и програму рада Установе - додатна средства 170.000 за обележавање 1.маја (у средства од 170.000 урачунато је и дежурство хитне помоћи у износу од 10.000)
ОРН: 92312100</t>
  </si>
  <si>
    <t>,</t>
  </si>
  <si>
    <r>
      <t xml:space="preserve">423311
</t>
    </r>
    <r>
      <rPr>
        <sz val="12"/>
        <rFont val="Times New Roman"/>
        <family val="1"/>
      </rPr>
      <t>Услуге
образ.и усавр.
Запосл.</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</si>
</sst>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7">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b/>
      <sz val="10"/>
      <name val="Arial"/>
      <family val="2"/>
    </font>
    <font>
      <sz val="12"/>
      <name val="Arial"/>
      <family val="2"/>
    </font>
    <font>
      <b/>
      <sz val="12"/>
      <name val="Arial"/>
      <family val="2"/>
    </font>
    <font>
      <b/>
      <sz val="14"/>
      <name val="Arial"/>
      <family val="2"/>
    </font>
    <font>
      <b/>
      <sz val="9"/>
      <name val="Arial"/>
      <family val="2"/>
    </font>
    <font>
      <b/>
      <sz val="11"/>
      <name val="Times New Roman"/>
      <family val="1"/>
    </font>
    <font>
      <sz val="16"/>
      <name val="Arial"/>
      <family val="2"/>
    </font>
    <font>
      <b/>
      <sz val="16"/>
      <name val="Arial"/>
      <family val="2"/>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DAEEF3"/>
        <bgColor indexed="64"/>
      </patternFill>
    </fill>
    <fill>
      <patternFill patternType="solid">
        <fgColor theme="0"/>
        <bgColor indexed="64"/>
      </patternFill>
    </fill>
    <fill>
      <patternFill patternType="solid">
        <fgColor rgb="FFFF000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3" tint="0.799979984760284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thin"/>
      <right style="medium">
        <color rgb="FF000000"/>
      </right>
      <top style="thin"/>
      <bottom>
        <color indexed="63"/>
      </bottom>
    </border>
    <border>
      <left style="medium">
        <color rgb="FF000000"/>
      </left>
      <right style="medium"/>
      <top>
        <color indexed="63"/>
      </top>
      <bottom>
        <color indexed="63"/>
      </bottom>
    </border>
    <border>
      <left>
        <color indexed="63"/>
      </left>
      <right style="medium">
        <color rgb="FF000000"/>
      </right>
      <top style="thin"/>
      <bottom>
        <color indexed="63"/>
      </bottom>
    </border>
    <border>
      <left>
        <color indexed="63"/>
      </left>
      <right style="thin"/>
      <top>
        <color indexed="63"/>
      </top>
      <bottom>
        <color indexed="63"/>
      </botto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style="medium"/>
      <right style="medium"/>
      <top style="medium"/>
      <bottom style="thin"/>
    </border>
    <border>
      <left>
        <color indexed="63"/>
      </left>
      <right style="medium"/>
      <top>
        <color indexed="63"/>
      </top>
      <bottom style="thin"/>
    </border>
    <border>
      <left>
        <color indexed="63"/>
      </left>
      <right style="thin"/>
      <top>
        <color indexed="63"/>
      </top>
      <bottom style="medium"/>
    </border>
    <border>
      <left style="medium"/>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color indexed="63"/>
      </top>
      <bottom style="thin"/>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color rgb="FF000000"/>
      </right>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medium"/>
      <right style="medium"/>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9">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3"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3" fillId="37" borderId="0" xfId="0" applyFont="1" applyFill="1" applyAlignment="1">
      <alignment horizontal="center"/>
    </xf>
    <xf numFmtId="0" fontId="1" fillId="0" borderId="0" xfId="0" applyFont="1" applyAlignment="1">
      <alignment/>
    </xf>
    <xf numFmtId="0" fontId="0" fillId="0" borderId="0" xfId="0" applyFont="1" applyAlignment="1">
      <alignment/>
    </xf>
    <xf numFmtId="0" fontId="12" fillId="0" borderId="0" xfId="0" applyFont="1" applyAlignment="1">
      <alignment vertical="center"/>
    </xf>
    <xf numFmtId="0" fontId="0" fillId="0" borderId="0" xfId="0" applyFont="1" applyAlignment="1">
      <alignment vertical="center"/>
    </xf>
    <xf numFmtId="0" fontId="64" fillId="0" borderId="0" xfId="0" applyFont="1" applyAlignment="1">
      <alignment/>
    </xf>
    <xf numFmtId="0" fontId="0" fillId="0" borderId="0" xfId="0" applyFont="1" applyAlignment="1">
      <alignment/>
    </xf>
    <xf numFmtId="0" fontId="12" fillId="0" borderId="0" xfId="0" applyFont="1" applyAlignment="1">
      <alignment/>
    </xf>
    <xf numFmtId="0" fontId="0" fillId="38" borderId="23" xfId="0" applyFont="1" applyFill="1" applyBorder="1" applyAlignment="1">
      <alignment vertical="top" wrapText="1"/>
    </xf>
    <xf numFmtId="0" fontId="0" fillId="38" borderId="24" xfId="0" applyFont="1" applyFill="1" applyBorder="1" applyAlignment="1">
      <alignment vertical="top" wrapText="1"/>
    </xf>
    <xf numFmtId="0" fontId="11" fillId="0" borderId="13" xfId="0" applyFont="1" applyBorder="1" applyAlignment="1">
      <alignment horizontal="center" vertical="center" wrapText="1"/>
    </xf>
    <xf numFmtId="0" fontId="11" fillId="38" borderId="25" xfId="0" applyFont="1" applyFill="1" applyBorder="1" applyAlignment="1">
      <alignment horizontal="justify" vertical="top" wrapText="1"/>
    </xf>
    <xf numFmtId="0" fontId="0" fillId="0" borderId="26" xfId="0" applyFont="1" applyBorder="1" applyAlignment="1">
      <alignment vertical="top" wrapText="1"/>
    </xf>
    <xf numFmtId="3" fontId="0" fillId="0" borderId="27" xfId="0" applyNumberFormat="1" applyFont="1" applyBorder="1" applyAlignment="1">
      <alignment horizontal="center" vertical="top" wrapText="1"/>
    </xf>
    <xf numFmtId="0" fontId="11" fillId="0" borderId="27"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0" xfId="0" applyFont="1" applyBorder="1" applyAlignment="1">
      <alignment/>
    </xf>
    <xf numFmtId="0" fontId="11" fillId="0" borderId="29" xfId="0" applyFont="1" applyBorder="1" applyAlignment="1">
      <alignment horizontal="left" vertical="center" wrapText="1"/>
    </xf>
    <xf numFmtId="0" fontId="0" fillId="6" borderId="10" xfId="0" applyFont="1" applyFill="1" applyBorder="1" applyAlignment="1">
      <alignment vertical="center" wrapText="1"/>
    </xf>
    <xf numFmtId="0" fontId="0" fillId="6" borderId="14" xfId="0" applyFont="1" applyFill="1" applyBorder="1" applyAlignment="1">
      <alignment horizontal="left" vertical="center" wrapText="1"/>
    </xf>
    <xf numFmtId="0" fontId="0" fillId="6" borderId="10"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6" borderId="11" xfId="0" applyFont="1" applyFill="1" applyBorder="1" applyAlignment="1">
      <alignment horizontal="left" vertical="top" wrapText="1"/>
    </xf>
    <xf numFmtId="0" fontId="15" fillId="0" borderId="10" xfId="0" applyFont="1" applyBorder="1" applyAlignment="1">
      <alignment horizontal="left" vertical="top" wrapText="1"/>
    </xf>
    <xf numFmtId="0" fontId="0" fillId="35" borderId="0" xfId="0" applyFill="1" applyAlignment="1">
      <alignment/>
    </xf>
    <xf numFmtId="0" fontId="0" fillId="4" borderId="13" xfId="0" applyFont="1" applyFill="1" applyBorder="1" applyAlignment="1">
      <alignment horizontal="left" vertical="top" wrapText="1"/>
    </xf>
    <xf numFmtId="0" fontId="65"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0" fillId="39" borderId="0" xfId="0" applyFill="1" applyAlignment="1">
      <alignment/>
    </xf>
    <xf numFmtId="0" fontId="12" fillId="40" borderId="10" xfId="0" applyFont="1" applyFill="1" applyBorder="1" applyAlignment="1">
      <alignment vertical="center"/>
    </xf>
    <xf numFmtId="0" fontId="12" fillId="40" borderId="10" xfId="0" applyFont="1" applyFill="1" applyBorder="1" applyAlignment="1">
      <alignment/>
    </xf>
    <xf numFmtId="0" fontId="12" fillId="18" borderId="10" xfId="0" applyFont="1" applyFill="1" applyBorder="1" applyAlignment="1">
      <alignment vertical="center"/>
    </xf>
    <xf numFmtId="0" fontId="12" fillId="18" borderId="10" xfId="0" applyFont="1" applyFill="1" applyBorder="1" applyAlignment="1">
      <alignment/>
    </xf>
    <xf numFmtId="0" fontId="11" fillId="41" borderId="30" xfId="0" applyFont="1" applyFill="1" applyBorder="1" applyAlignment="1">
      <alignment horizontal="center" vertical="center"/>
    </xf>
    <xf numFmtId="0" fontId="0" fillId="41" borderId="31" xfId="0" applyFont="1" applyFill="1" applyBorder="1" applyAlignment="1">
      <alignment horizontal="left" vertical="top"/>
    </xf>
    <xf numFmtId="0" fontId="0" fillId="41" borderId="32" xfId="0" applyFont="1" applyFill="1" applyBorder="1" applyAlignment="1">
      <alignment horizontal="left" vertical="top"/>
    </xf>
    <xf numFmtId="3" fontId="14" fillId="18" borderId="10" xfId="0" applyNumberFormat="1" applyFont="1" applyFill="1" applyBorder="1" applyAlignment="1">
      <alignment/>
    </xf>
    <xf numFmtId="0" fontId="14" fillId="18" borderId="10" xfId="0" applyFont="1" applyFill="1" applyBorder="1" applyAlignment="1">
      <alignment/>
    </xf>
    <xf numFmtId="0" fontId="18" fillId="40" borderId="21" xfId="0" applyFont="1" applyFill="1" applyBorder="1" applyAlignment="1">
      <alignment/>
    </xf>
    <xf numFmtId="0" fontId="14" fillId="41" borderId="33" xfId="0" applyFont="1" applyFill="1" applyBorder="1" applyAlignment="1">
      <alignment horizontal="left" vertical="center" wrapText="1"/>
    </xf>
    <xf numFmtId="3" fontId="14" fillId="41" borderId="34" xfId="0" applyNumberFormat="1" applyFont="1" applyFill="1" applyBorder="1" applyAlignment="1">
      <alignment horizontal="right" vertical="center" wrapText="1"/>
    </xf>
    <xf numFmtId="3" fontId="14" fillId="41" borderId="34" xfId="0" applyNumberFormat="1" applyFont="1" applyFill="1" applyBorder="1" applyAlignment="1">
      <alignment horizontal="right" vertical="center"/>
    </xf>
    <xf numFmtId="0" fontId="13" fillId="40" borderId="35" xfId="0" applyFont="1" applyFill="1" applyBorder="1" applyAlignment="1">
      <alignment vertical="center"/>
    </xf>
    <xf numFmtId="0" fontId="13" fillId="18" borderId="35" xfId="0" applyFont="1" applyFill="1" applyBorder="1" applyAlignment="1">
      <alignment vertical="center"/>
    </xf>
    <xf numFmtId="0" fontId="12" fillId="40" borderId="22" xfId="0" applyFont="1" applyFill="1" applyBorder="1" applyAlignment="1">
      <alignment vertical="center"/>
    </xf>
    <xf numFmtId="0" fontId="12" fillId="40" borderId="15" xfId="0" applyFont="1" applyFill="1" applyBorder="1" applyAlignment="1">
      <alignment vertical="center"/>
    </xf>
    <xf numFmtId="0" fontId="12" fillId="40" borderId="14" xfId="0" applyFont="1" applyFill="1" applyBorder="1" applyAlignment="1">
      <alignment vertical="center"/>
    </xf>
    <xf numFmtId="0" fontId="12" fillId="18" borderId="22" xfId="0" applyFont="1" applyFill="1" applyBorder="1" applyAlignment="1">
      <alignment vertical="center"/>
    </xf>
    <xf numFmtId="0" fontId="12" fillId="18" borderId="15" xfId="0" applyFont="1" applyFill="1" applyBorder="1" applyAlignment="1">
      <alignment vertical="center"/>
    </xf>
    <xf numFmtId="0" fontId="12" fillId="18" borderId="14" xfId="0" applyFont="1" applyFill="1" applyBorder="1" applyAlignment="1">
      <alignment vertical="center"/>
    </xf>
    <xf numFmtId="0" fontId="11" fillId="0" borderId="36" xfId="0" applyFont="1" applyBorder="1" applyAlignment="1">
      <alignment horizontal="center" vertical="center"/>
    </xf>
    <xf numFmtId="3" fontId="14" fillId="40" borderId="10" xfId="0" applyNumberFormat="1" applyFont="1" applyFill="1" applyBorder="1" applyAlignment="1">
      <alignment/>
    </xf>
    <xf numFmtId="0" fontId="6" fillId="40" borderId="10" xfId="0" applyFont="1" applyFill="1" applyBorder="1" applyAlignment="1">
      <alignment vertical="center"/>
    </xf>
    <xf numFmtId="0" fontId="7" fillId="40" borderId="10" xfId="0" applyFont="1" applyFill="1" applyBorder="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42" borderId="10" xfId="0" applyFont="1" applyFill="1" applyBorder="1" applyAlignment="1">
      <alignment vertical="center"/>
    </xf>
    <xf numFmtId="0" fontId="4" fillId="42" borderId="10" xfId="0" applyFont="1" applyFill="1" applyBorder="1" applyAlignment="1">
      <alignment/>
    </xf>
    <xf numFmtId="3" fontId="4" fillId="42" borderId="10" xfId="0" applyNumberFormat="1" applyFont="1" applyFill="1" applyBorder="1" applyAlignment="1">
      <alignment/>
    </xf>
    <xf numFmtId="0" fontId="7" fillId="42" borderId="10" xfId="0" applyFont="1" applyFill="1" applyBorder="1" applyAlignment="1">
      <alignment vertical="center"/>
    </xf>
    <xf numFmtId="0" fontId="6" fillId="42" borderId="10" xfId="0" applyFont="1" applyFill="1" applyBorder="1" applyAlignment="1">
      <alignment/>
    </xf>
    <xf numFmtId="0" fontId="6" fillId="13" borderId="10" xfId="0" applyFont="1" applyFill="1" applyBorder="1" applyAlignment="1">
      <alignment vertical="center" wrapText="1"/>
    </xf>
    <xf numFmtId="0" fontId="7" fillId="39" borderId="10" xfId="0" applyFont="1" applyFill="1" applyBorder="1" applyAlignment="1">
      <alignment horizontal="center" vertical="center" wrapText="1"/>
    </xf>
    <xf numFmtId="0" fontId="6" fillId="13" borderId="10" xfId="0" applyFont="1" applyFill="1" applyBorder="1" applyAlignment="1">
      <alignment horizontal="left" vertical="center" wrapText="1"/>
    </xf>
    <xf numFmtId="0" fontId="6" fillId="13" borderId="10" xfId="0" applyFont="1" applyFill="1" applyBorder="1" applyAlignment="1">
      <alignment vertical="center" wrapText="1"/>
    </xf>
    <xf numFmtId="0" fontId="6" fillId="13" borderId="14" xfId="0" applyFont="1" applyFill="1" applyBorder="1" applyAlignment="1">
      <alignmen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0" fillId="0" borderId="10" xfId="0" applyFont="1" applyBorder="1" applyAlignment="1">
      <alignment/>
    </xf>
    <xf numFmtId="0" fontId="0" fillId="0" borderId="10" xfId="0" applyBorder="1" applyAlignment="1">
      <alignment/>
    </xf>
    <xf numFmtId="0" fontId="1" fillId="39" borderId="0" xfId="0" applyFont="1" applyFill="1" applyAlignment="1">
      <alignment/>
    </xf>
    <xf numFmtId="0" fontId="1" fillId="0" borderId="10" xfId="0" applyFont="1" applyBorder="1" applyAlignment="1">
      <alignment/>
    </xf>
    <xf numFmtId="0" fontId="6" fillId="13" borderId="15" xfId="0" applyFont="1" applyFill="1" applyBorder="1" applyAlignment="1">
      <alignment horizontal="left" vertical="top" wrapText="1"/>
    </xf>
    <xf numFmtId="0" fontId="6" fillId="37" borderId="10" xfId="0" applyFont="1" applyFill="1" applyBorder="1" applyAlignment="1">
      <alignment/>
    </xf>
    <xf numFmtId="0" fontId="6" fillId="13" borderId="37" xfId="0" applyFont="1" applyFill="1" applyBorder="1" applyAlignment="1">
      <alignment horizontal="left" vertical="top" wrapText="1"/>
    </xf>
    <xf numFmtId="3" fontId="4" fillId="40"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6" fillId="39" borderId="10" xfId="0" applyFont="1" applyFill="1" applyBorder="1" applyAlignment="1">
      <alignment horizontal="center" vertical="center" wrapText="1"/>
    </xf>
    <xf numFmtId="0" fontId="12" fillId="37" borderId="14" xfId="0" applyFont="1" applyFill="1" applyBorder="1" applyAlignment="1">
      <alignment/>
    </xf>
    <xf numFmtId="3" fontId="4" fillId="18" borderId="13" xfId="0" applyNumberFormat="1" applyFont="1" applyFill="1" applyBorder="1" applyAlignment="1">
      <alignment/>
    </xf>
    <xf numFmtId="0" fontId="9" fillId="6" borderId="37" xfId="0" applyFont="1" applyFill="1" applyBorder="1" applyAlignment="1">
      <alignment horizontal="left" vertical="center" wrapText="1"/>
    </xf>
    <xf numFmtId="3" fontId="9" fillId="0" borderId="38" xfId="0" applyNumberFormat="1" applyFont="1" applyBorder="1" applyAlignment="1">
      <alignment vertical="center"/>
    </xf>
    <xf numFmtId="3" fontId="9" fillId="0" borderId="39" xfId="0" applyNumberFormat="1" applyFont="1" applyBorder="1" applyAlignment="1">
      <alignment vertical="center"/>
    </xf>
    <xf numFmtId="0" fontId="1" fillId="0" borderId="39" xfId="0" applyFont="1" applyBorder="1" applyAlignment="1">
      <alignment horizontal="center" vertical="center" wrapText="1"/>
    </xf>
    <xf numFmtId="0" fontId="1" fillId="0" borderId="39" xfId="0" applyFont="1" applyBorder="1" applyAlignment="1">
      <alignment horizontal="center" vertical="center" wrapText="1"/>
    </xf>
    <xf numFmtId="0" fontId="9" fillId="0" borderId="39" xfId="0" applyFont="1" applyBorder="1" applyAlignment="1">
      <alignment horizontal="center" vertical="center"/>
    </xf>
    <xf numFmtId="0" fontId="9" fillId="0" borderId="39" xfId="0" applyFont="1" applyBorder="1" applyAlignment="1">
      <alignment horizontal="center"/>
    </xf>
    <xf numFmtId="0" fontId="9" fillId="0" borderId="39" xfId="0" applyFont="1" applyBorder="1" applyAlignment="1">
      <alignment horizontal="center" vertical="center" wrapText="1"/>
    </xf>
    <xf numFmtId="3" fontId="6" fillId="6" borderId="12" xfId="0" applyNumberFormat="1" applyFont="1" applyFill="1" applyBorder="1" applyAlignment="1">
      <alignment/>
    </xf>
    <xf numFmtId="0" fontId="9" fillId="0" borderId="39" xfId="0" applyFont="1" applyBorder="1" applyAlignment="1">
      <alignment horizontal="center" vertical="center" wrapText="1"/>
    </xf>
    <xf numFmtId="0" fontId="9" fillId="6" borderId="40" xfId="0" applyFont="1" applyFill="1" applyBorder="1" applyAlignment="1">
      <alignment horizontal="left" vertical="center" wrapText="1"/>
    </xf>
    <xf numFmtId="0" fontId="9" fillId="6" borderId="41" xfId="0" applyFont="1" applyFill="1" applyBorder="1" applyAlignment="1">
      <alignment horizontal="left" vertical="center" wrapText="1"/>
    </xf>
    <xf numFmtId="3" fontId="9" fillId="0" borderId="42" xfId="0" applyNumberFormat="1" applyFont="1" applyBorder="1" applyAlignment="1">
      <alignment vertical="center"/>
    </xf>
    <xf numFmtId="0" fontId="1" fillId="0" borderId="42" xfId="0" applyFont="1" applyBorder="1" applyAlignment="1">
      <alignment horizontal="center" vertical="center" wrapText="1"/>
    </xf>
    <xf numFmtId="0" fontId="9" fillId="0" borderId="42" xfId="0" applyFont="1" applyBorder="1" applyAlignment="1">
      <alignment horizontal="center" vertical="center"/>
    </xf>
    <xf numFmtId="0" fontId="9" fillId="0" borderId="42" xfId="0" applyFont="1" applyBorder="1" applyAlignment="1">
      <alignment horizontal="left" vertical="center" wrapText="1"/>
    </xf>
    <xf numFmtId="0" fontId="9" fillId="0" borderId="42" xfId="0" applyFont="1" applyBorder="1" applyAlignment="1">
      <alignment horizontal="center" vertical="center" wrapText="1"/>
    </xf>
    <xf numFmtId="0" fontId="9" fillId="0" borderId="42" xfId="0" applyFont="1" applyBorder="1" applyAlignment="1">
      <alignment horizontal="center" vertical="center" wrapText="1"/>
    </xf>
    <xf numFmtId="3" fontId="6" fillId="6" borderId="40" xfId="0" applyNumberFormat="1" applyFont="1" applyFill="1" applyBorder="1" applyAlignment="1">
      <alignment vertical="top"/>
    </xf>
    <xf numFmtId="3" fontId="6" fillId="6" borderId="14" xfId="0" applyNumberFormat="1" applyFont="1" applyFill="1" applyBorder="1" applyAlignment="1">
      <alignment vertical="top"/>
    </xf>
    <xf numFmtId="0" fontId="9" fillId="0" borderId="40" xfId="0" applyFont="1" applyBorder="1" applyAlignment="1">
      <alignment horizontal="center" vertical="top" wrapText="1"/>
    </xf>
    <xf numFmtId="0" fontId="1" fillId="0" borderId="40" xfId="0" applyFont="1" applyBorder="1" applyAlignment="1">
      <alignment horizontal="center" vertical="top" wrapText="1"/>
    </xf>
    <xf numFmtId="0" fontId="9" fillId="0" borderId="40" xfId="0" applyFont="1" applyBorder="1" applyAlignment="1">
      <alignment horizontal="center" vertical="top" wrapText="1"/>
    </xf>
    <xf numFmtId="0" fontId="1" fillId="0" borderId="40" xfId="0" applyFont="1" applyBorder="1" applyAlignment="1">
      <alignment horizontal="center" vertical="top" wrapText="1"/>
    </xf>
    <xf numFmtId="0" fontId="9" fillId="0" borderId="43" xfId="0" applyFont="1" applyBorder="1" applyAlignment="1">
      <alignment horizontal="center" vertical="top" wrapText="1"/>
    </xf>
    <xf numFmtId="0" fontId="6" fillId="0" borderId="44" xfId="0" applyFont="1" applyBorder="1" applyAlignment="1">
      <alignment/>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6" fillId="0" borderId="35" xfId="0" applyFont="1" applyBorder="1" applyAlignment="1">
      <alignment/>
    </xf>
    <xf numFmtId="0" fontId="3" fillId="0" borderId="37" xfId="0" applyFont="1" applyBorder="1" applyAlignment="1">
      <alignment horizontal="left" vertical="top" wrapText="1"/>
    </xf>
    <xf numFmtId="0" fontId="6" fillId="6" borderId="45" xfId="0" applyFont="1" applyFill="1" applyBorder="1" applyAlignment="1">
      <alignment horizontal="left" vertical="center" wrapText="1"/>
    </xf>
    <xf numFmtId="0" fontId="6" fillId="6" borderId="40" xfId="0" applyFont="1" applyFill="1" applyBorder="1" applyAlignment="1">
      <alignment horizontal="left" vertical="center" wrapText="1"/>
    </xf>
    <xf numFmtId="0" fontId="1" fillId="0" borderId="13" xfId="0" applyFont="1" applyBorder="1" applyAlignment="1">
      <alignment/>
    </xf>
    <xf numFmtId="3" fontId="6" fillId="0" borderId="38" xfId="0" applyNumberFormat="1" applyFont="1" applyBorder="1" applyAlignment="1">
      <alignment vertical="center"/>
    </xf>
    <xf numFmtId="3" fontId="6" fillId="0" borderId="39" xfId="0" applyNumberFormat="1" applyFont="1" applyBorder="1" applyAlignment="1">
      <alignment vertical="center"/>
    </xf>
    <xf numFmtId="0" fontId="1" fillId="0" borderId="28" xfId="0" applyFont="1" applyBorder="1" applyAlignment="1">
      <alignment horizontal="center" vertical="top" wrapText="1"/>
    </xf>
    <xf numFmtId="0" fontId="6" fillId="0" borderId="40" xfId="0" applyFont="1" applyBorder="1" applyAlignment="1">
      <alignment horizontal="center" vertical="top" wrapText="1"/>
    </xf>
    <xf numFmtId="3" fontId="6" fillId="6" borderId="28" xfId="0" applyNumberFormat="1" applyFont="1" applyFill="1" applyBorder="1" applyAlignment="1">
      <alignment vertical="top"/>
    </xf>
    <xf numFmtId="3" fontId="6" fillId="0" borderId="40" xfId="0" applyNumberFormat="1" applyFont="1" applyBorder="1" applyAlignment="1">
      <alignment vertical="top"/>
    </xf>
    <xf numFmtId="0" fontId="1" fillId="0" borderId="44" xfId="0" applyFont="1" applyBorder="1" applyAlignment="1">
      <alignment/>
    </xf>
    <xf numFmtId="0" fontId="3" fillId="0" borderId="44" xfId="0" applyFont="1" applyBorder="1" applyAlignment="1">
      <alignment horizontal="left" vertical="top" wrapText="1"/>
    </xf>
    <xf numFmtId="3" fontId="6" fillId="6" borderId="12" xfId="0" applyNumberFormat="1" applyFont="1" applyFill="1" applyBorder="1" applyAlignment="1">
      <alignment vertical="center"/>
    </xf>
    <xf numFmtId="0" fontId="6" fillId="39" borderId="28" xfId="0" applyFont="1" applyFill="1" applyBorder="1" applyAlignment="1">
      <alignment horizontal="center" vertical="top" wrapText="1"/>
    </xf>
    <xf numFmtId="3" fontId="6" fillId="39" borderId="39" xfId="0" applyNumberFormat="1" applyFont="1" applyFill="1" applyBorder="1" applyAlignment="1">
      <alignment vertical="center"/>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0" fontId="9" fillId="0" borderId="10" xfId="0" applyFont="1" applyBorder="1" applyAlignment="1">
      <alignment horizontal="center" vertical="top" wrapText="1"/>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1" fillId="0" borderId="21" xfId="0" applyFont="1" applyBorder="1" applyAlignment="1">
      <alignment/>
    </xf>
    <xf numFmtId="0" fontId="6" fillId="0" borderId="40" xfId="0" applyFont="1" applyBorder="1" applyAlignment="1">
      <alignment horizontal="center" vertical="top" wrapText="1"/>
    </xf>
    <xf numFmtId="3" fontId="6" fillId="0" borderId="46" xfId="0" applyNumberFormat="1" applyFont="1" applyBorder="1" applyAlignment="1">
      <alignment vertical="top"/>
    </xf>
    <xf numFmtId="0" fontId="6" fillId="0" borderId="28" xfId="0" applyFont="1" applyBorder="1" applyAlignment="1">
      <alignment horizontal="center" vertical="top" wrapText="1"/>
    </xf>
    <xf numFmtId="3" fontId="6" fillId="0" borderId="39" xfId="0" applyNumberFormat="1" applyFont="1" applyBorder="1" applyAlignment="1">
      <alignmen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28" xfId="0" applyFont="1" applyBorder="1" applyAlignment="1">
      <alignment horizontal="center" vertical="top" wrapText="1"/>
    </xf>
    <xf numFmtId="0" fontId="9" fillId="0" borderId="39" xfId="0" applyFont="1" applyBorder="1" applyAlignment="1">
      <alignment horizontal="center" vertical="top" wrapText="1"/>
    </xf>
    <xf numFmtId="0" fontId="6" fillId="0" borderId="39" xfId="0" applyFont="1" applyBorder="1" applyAlignment="1">
      <alignment horizontal="center" vertical="top" wrapText="1"/>
    </xf>
    <xf numFmtId="3" fontId="6" fillId="6" borderId="42" xfId="0" applyNumberFormat="1" applyFont="1" applyFill="1" applyBorder="1" applyAlignment="1">
      <alignment/>
    </xf>
    <xf numFmtId="3" fontId="6" fillId="0" borderId="32" xfId="0" applyNumberFormat="1" applyFont="1" applyBorder="1" applyAlignment="1">
      <alignment vertical="top"/>
    </xf>
    <xf numFmtId="0" fontId="6" fillId="6" borderId="28" xfId="0" applyFont="1" applyFill="1" applyBorder="1" applyAlignment="1">
      <alignment horizontal="left" vertical="center" wrapText="1"/>
    </xf>
    <xf numFmtId="3" fontId="6" fillId="6" borderId="11" xfId="0" applyNumberFormat="1" applyFont="1" applyFill="1" applyBorder="1" applyAlignment="1">
      <alignment/>
    </xf>
    <xf numFmtId="0" fontId="6" fillId="0" borderId="47" xfId="0" applyFont="1" applyBorder="1" applyAlignment="1">
      <alignment horizontal="center" vertical="top" wrapText="1"/>
    </xf>
    <xf numFmtId="0" fontId="6" fillId="6" borderId="42" xfId="0" applyFont="1" applyFill="1" applyBorder="1" applyAlignment="1">
      <alignment horizontal="left" vertical="top" wrapText="1"/>
    </xf>
    <xf numFmtId="0" fontId="3" fillId="0" borderId="48" xfId="0" applyFont="1" applyBorder="1" applyAlignment="1">
      <alignment horizontal="left" vertical="top" wrapText="1"/>
    </xf>
    <xf numFmtId="0" fontId="6" fillId="0" borderId="10" xfId="0" applyFont="1" applyBorder="1" applyAlignment="1">
      <alignment horizontal="center" vertical="top" wrapText="1"/>
    </xf>
    <xf numFmtId="3" fontId="6" fillId="6" borderId="10" xfId="0" applyNumberFormat="1" applyFont="1" applyFill="1" applyBorder="1" applyAlignment="1">
      <alignment vertical="top"/>
    </xf>
    <xf numFmtId="0" fontId="6" fillId="6" borderId="37" xfId="0" applyFont="1" applyFill="1" applyBorder="1" applyAlignment="1">
      <alignment vertical="center" wrapText="1"/>
    </xf>
    <xf numFmtId="0" fontId="1" fillId="0" borderId="49" xfId="0" applyFont="1" applyBorder="1" applyAlignment="1">
      <alignment horizontal="center" vertical="top" wrapText="1"/>
    </xf>
    <xf numFmtId="0" fontId="9" fillId="0" borderId="50" xfId="0" applyFont="1" applyBorder="1" applyAlignment="1">
      <alignment horizontal="center" vertical="top" wrapText="1"/>
    </xf>
    <xf numFmtId="0" fontId="9" fillId="0" borderId="51" xfId="0" applyFont="1" applyBorder="1" applyAlignment="1">
      <alignment horizontal="center" vertical="top" wrapText="1"/>
    </xf>
    <xf numFmtId="0" fontId="1" fillId="0" borderId="14" xfId="0" applyFont="1" applyBorder="1" applyAlignment="1">
      <alignment/>
    </xf>
    <xf numFmtId="3" fontId="6" fillId="39"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6" fillId="13" borderId="22" xfId="0" applyFont="1" applyFill="1" applyBorder="1" applyAlignment="1">
      <alignment vertical="center" wrapText="1"/>
    </xf>
    <xf numFmtId="0" fontId="7" fillId="39" borderId="10" xfId="0" applyFont="1" applyFill="1" applyBorder="1" applyAlignment="1">
      <alignment horizontal="center" vertical="top" wrapText="1"/>
    </xf>
    <xf numFmtId="0" fontId="6" fillId="0" borderId="13" xfId="0" applyFont="1" applyBorder="1" applyAlignment="1">
      <alignment horizontal="center" vertical="top" wrapText="1"/>
    </xf>
    <xf numFmtId="3" fontId="6" fillId="39" borderId="13" xfId="0" applyNumberFormat="1" applyFont="1" applyFill="1" applyBorder="1" applyAlignment="1">
      <alignment vertical="top"/>
    </xf>
    <xf numFmtId="0" fontId="7" fillId="39" borderId="13" xfId="0" applyFont="1" applyFill="1" applyBorder="1" applyAlignment="1">
      <alignment horizontal="center" vertical="top" wrapText="1"/>
    </xf>
    <xf numFmtId="0" fontId="9" fillId="0" borderId="43" xfId="0" applyFont="1" applyBorder="1" applyAlignment="1">
      <alignment horizontal="center" vertical="top" wrapText="1"/>
    </xf>
    <xf numFmtId="0" fontId="9" fillId="0" borderId="52" xfId="0" applyFont="1" applyBorder="1" applyAlignment="1">
      <alignment horizontal="center" vertical="top" wrapText="1"/>
    </xf>
    <xf numFmtId="0" fontId="6" fillId="0" borderId="44" xfId="0" applyFont="1" applyBorder="1" applyAlignment="1">
      <alignment horizontal="center" vertical="top" wrapText="1"/>
    </xf>
    <xf numFmtId="0" fontId="1" fillId="0" borderId="44" xfId="0" applyFont="1" applyBorder="1" applyAlignment="1">
      <alignment horizontal="center" vertical="top" wrapText="1"/>
    </xf>
    <xf numFmtId="3" fontId="6" fillId="13" borderId="10" xfId="0" applyNumberFormat="1" applyFont="1" applyFill="1" applyBorder="1" applyAlignment="1">
      <alignment vertical="top"/>
    </xf>
    <xf numFmtId="3" fontId="6" fillId="0" borderId="34"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3" fontId="6" fillId="13" borderId="14" xfId="0" applyNumberFormat="1" applyFont="1" applyFill="1" applyBorder="1" applyAlignment="1">
      <alignment vertical="top"/>
    </xf>
    <xf numFmtId="0" fontId="1" fillId="39" borderId="10" xfId="0" applyFont="1" applyFill="1" applyBorder="1" applyAlignment="1">
      <alignment/>
    </xf>
    <xf numFmtId="0" fontId="6" fillId="0" borderId="34" xfId="0" applyFont="1" applyBorder="1" applyAlignment="1">
      <alignment horizontal="center" vertical="top" wrapText="1"/>
    </xf>
    <xf numFmtId="0" fontId="6" fillId="0" borderId="34" xfId="0" applyFont="1" applyBorder="1" applyAlignment="1">
      <alignment horizontal="center" vertical="top" wrapText="1"/>
    </xf>
    <xf numFmtId="3" fontId="6" fillId="0" borderId="53" xfId="0" applyNumberFormat="1" applyFont="1" applyBorder="1" applyAlignment="1">
      <alignment horizontal="right" vertical="top" wrapText="1"/>
    </xf>
    <xf numFmtId="3" fontId="6" fillId="0" borderId="54" xfId="0" applyNumberFormat="1" applyFont="1" applyBorder="1" applyAlignment="1">
      <alignment horizontal="right" vertical="top" wrapText="1"/>
    </xf>
    <xf numFmtId="3" fontId="6" fillId="0" borderId="42"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42" xfId="0" applyFont="1" applyBorder="1" applyAlignment="1">
      <alignment horizontal="center" vertical="top" wrapText="1"/>
    </xf>
    <xf numFmtId="0" fontId="9" fillId="0" borderId="55" xfId="0" applyFont="1" applyBorder="1" applyAlignment="1">
      <alignment horizontal="center" vertical="top" wrapText="1"/>
    </xf>
    <xf numFmtId="3" fontId="6" fillId="13" borderId="14" xfId="0" applyNumberFormat="1" applyFont="1" applyFill="1" applyBorder="1" applyAlignment="1">
      <alignment horizontal="right" vertical="top"/>
    </xf>
    <xf numFmtId="3" fontId="6" fillId="0" borderId="56" xfId="0" applyNumberFormat="1" applyFont="1" applyBorder="1" applyAlignment="1">
      <alignment horizontal="right" vertical="top" wrapText="1"/>
    </xf>
    <xf numFmtId="3" fontId="6" fillId="0" borderId="40" xfId="0" applyNumberFormat="1" applyFont="1" applyBorder="1" applyAlignment="1">
      <alignment horizontal="right" vertical="top" wrapText="1"/>
    </xf>
    <xf numFmtId="0" fontId="6" fillId="0" borderId="30" xfId="0" applyFont="1" applyBorder="1" applyAlignment="1">
      <alignment horizontal="center" vertical="top" wrapText="1"/>
    </xf>
    <xf numFmtId="0" fontId="1" fillId="0" borderId="30" xfId="0" applyFont="1" applyBorder="1" applyAlignment="1">
      <alignment horizontal="center" vertical="top" wrapText="1"/>
    </xf>
    <xf numFmtId="0" fontId="9" fillId="0" borderId="57" xfId="0" applyFont="1" applyBorder="1" applyAlignment="1">
      <alignment horizontal="center" vertical="top" wrapText="1"/>
    </xf>
    <xf numFmtId="3" fontId="6" fillId="39" borderId="42" xfId="0" applyNumberFormat="1" applyFont="1" applyFill="1" applyBorder="1" applyAlignment="1">
      <alignment horizontal="right" vertical="top" wrapText="1"/>
    </xf>
    <xf numFmtId="3" fontId="6" fillId="0" borderId="42" xfId="0" applyNumberFormat="1" applyFont="1" applyBorder="1" applyAlignment="1">
      <alignment horizontal="right" vertical="top"/>
    </xf>
    <xf numFmtId="3" fontId="6" fillId="0" borderId="15" xfId="0" applyNumberFormat="1" applyFont="1" applyBorder="1" applyAlignment="1">
      <alignment horizontal="right" vertical="top" wrapText="1"/>
    </xf>
    <xf numFmtId="3" fontId="4" fillId="39" borderId="10" xfId="0" applyNumberFormat="1" applyFont="1" applyFill="1" applyBorder="1" applyAlignment="1">
      <alignment/>
    </xf>
    <xf numFmtId="0" fontId="7" fillId="0" borderId="10" xfId="0" applyFont="1" applyBorder="1" applyAlignment="1">
      <alignment horizontal="center" vertical="top" wrapText="1"/>
    </xf>
    <xf numFmtId="0" fontId="1" fillId="39" borderId="10" xfId="0" applyFont="1" applyFill="1" applyBorder="1" applyAlignment="1">
      <alignment horizontal="center" vertical="top" wrapText="1"/>
    </xf>
    <xf numFmtId="3" fontId="6" fillId="3" borderId="10" xfId="0" applyNumberFormat="1" applyFont="1" applyFill="1" applyBorder="1" applyAlignment="1">
      <alignment vertical="top"/>
    </xf>
    <xf numFmtId="3" fontId="6" fillId="4" borderId="10" xfId="0" applyNumberFormat="1" applyFont="1" applyFill="1" applyBorder="1" applyAlignment="1">
      <alignment vertical="top"/>
    </xf>
    <xf numFmtId="0" fontId="6" fillId="3" borderId="15" xfId="0" applyFont="1" applyFill="1" applyBorder="1" applyAlignment="1">
      <alignment wrapText="1"/>
    </xf>
    <xf numFmtId="0" fontId="7" fillId="39" borderId="10" xfId="0" applyFont="1" applyFill="1" applyBorder="1" applyAlignment="1">
      <alignment horizontal="center" vertical="center" wrapText="1"/>
    </xf>
    <xf numFmtId="3" fontId="6" fillId="3" borderId="10" xfId="0" applyNumberFormat="1" applyFont="1" applyFill="1" applyBorder="1" applyAlignment="1">
      <alignment vertical="top"/>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63" fillId="0" borderId="0" xfId="0" applyFont="1" applyAlignment="1">
      <alignment horizontal="center" vertical="center"/>
    </xf>
    <xf numFmtId="3" fontId="6" fillId="0" borderId="33" xfId="0" applyNumberFormat="1" applyFont="1" applyBorder="1" applyAlignment="1">
      <alignment horizontal="right" vertical="top" wrapText="1"/>
    </xf>
    <xf numFmtId="3" fontId="6" fillId="6" borderId="10" xfId="0" applyNumberFormat="1" applyFont="1" applyFill="1" applyBorder="1" applyAlignment="1">
      <alignment vertical="top"/>
    </xf>
    <xf numFmtId="0" fontId="9" fillId="0" borderId="34" xfId="0" applyFont="1" applyBorder="1" applyAlignment="1">
      <alignment horizontal="center" vertical="top" wrapText="1"/>
    </xf>
    <xf numFmtId="3" fontId="6" fillId="0" borderId="20" xfId="0" applyNumberFormat="1" applyFont="1" applyBorder="1" applyAlignment="1">
      <alignment horizontal="right" vertical="top" wrapText="1"/>
    </xf>
    <xf numFmtId="3" fontId="6" fillId="0" borderId="28" xfId="0" applyNumberFormat="1" applyFont="1" applyBorder="1" applyAlignment="1">
      <alignment vertical="top" wrapText="1"/>
    </xf>
    <xf numFmtId="0" fontId="9" fillId="0" borderId="13" xfId="0" applyFont="1" applyBorder="1" applyAlignment="1">
      <alignment horizontal="center" vertical="top" wrapText="1"/>
    </xf>
    <xf numFmtId="3" fontId="6" fillId="39" borderId="40" xfId="0" applyNumberFormat="1" applyFont="1" applyFill="1" applyBorder="1" applyAlignment="1">
      <alignment horizontal="right" vertical="top" wrapText="1"/>
    </xf>
    <xf numFmtId="3" fontId="6" fillId="0" borderId="40" xfId="0" applyNumberFormat="1" applyFont="1" applyBorder="1" applyAlignment="1">
      <alignment horizontal="right" vertical="top"/>
    </xf>
    <xf numFmtId="0" fontId="9" fillId="0" borderId="34" xfId="0" applyFont="1" applyBorder="1" applyAlignment="1">
      <alignment horizontal="center" vertical="top" wrapText="1"/>
    </xf>
    <xf numFmtId="3" fontId="6" fillId="39" borderId="34" xfId="0" applyNumberFormat="1" applyFont="1" applyFill="1" applyBorder="1" applyAlignment="1">
      <alignment horizontal="right" vertical="top" wrapText="1"/>
    </xf>
    <xf numFmtId="3" fontId="6" fillId="0" borderId="34" xfId="0" applyNumberFormat="1" applyFont="1" applyBorder="1" applyAlignment="1">
      <alignment horizontal="right" vertical="top"/>
    </xf>
    <xf numFmtId="0" fontId="1" fillId="0" borderId="34" xfId="0" applyFont="1" applyBorder="1" applyAlignment="1">
      <alignment horizontal="center" vertical="top" wrapText="1"/>
    </xf>
    <xf numFmtId="0" fontId="1" fillId="0" borderId="0" xfId="0" applyFont="1" applyBorder="1" applyAlignment="1">
      <alignment horizontal="center" vertical="top" wrapText="1"/>
    </xf>
    <xf numFmtId="0" fontId="6" fillId="0" borderId="42" xfId="0" applyFont="1" applyBorder="1" applyAlignment="1">
      <alignment horizontal="center" vertical="top" wrapText="1"/>
    </xf>
    <xf numFmtId="0" fontId="6" fillId="0" borderId="32" xfId="0" applyFont="1" applyBorder="1" applyAlignment="1">
      <alignment horizontal="center" vertical="top" wrapText="1"/>
    </xf>
    <xf numFmtId="0" fontId="1" fillId="0" borderId="32" xfId="0" applyFont="1" applyBorder="1" applyAlignment="1">
      <alignment/>
    </xf>
    <xf numFmtId="3" fontId="6" fillId="13" borderId="12" xfId="0" applyNumberFormat="1" applyFont="1" applyFill="1" applyBorder="1" applyAlignment="1">
      <alignment vertical="top"/>
    </xf>
    <xf numFmtId="3" fontId="6" fillId="13" borderId="56" xfId="0" applyNumberFormat="1" applyFont="1" applyFill="1" applyBorder="1" applyAlignment="1">
      <alignment vertical="top"/>
    </xf>
    <xf numFmtId="3" fontId="6" fillId="0" borderId="58" xfId="0" applyNumberFormat="1" applyFont="1" applyBorder="1" applyAlignment="1">
      <alignment horizontal="right" vertical="top" wrapText="1"/>
    </xf>
    <xf numFmtId="3" fontId="6" fillId="0" borderId="59" xfId="0" applyNumberFormat="1" applyFont="1" applyBorder="1" applyAlignment="1">
      <alignment horizontal="right" vertical="top" wrapText="1"/>
    </xf>
    <xf numFmtId="0" fontId="6" fillId="13" borderId="47" xfId="0" applyFont="1" applyFill="1" applyBorder="1" applyAlignment="1">
      <alignment horizontal="left" vertical="top" wrapText="1"/>
    </xf>
    <xf numFmtId="9" fontId="6" fillId="13" borderId="42" xfId="0" applyNumberFormat="1" applyFont="1" applyFill="1" applyBorder="1" applyAlignment="1">
      <alignment horizontal="left" vertical="top" wrapText="1"/>
    </xf>
    <xf numFmtId="3" fontId="6" fillId="0" borderId="13" xfId="0" applyNumberFormat="1" applyFont="1" applyBorder="1" applyAlignment="1">
      <alignment horizontal="right" vertical="top" wrapText="1"/>
    </xf>
    <xf numFmtId="3" fontId="0" fillId="4" borderId="10" xfId="0" applyNumberFormat="1" applyFill="1" applyBorder="1" applyAlignment="1">
      <alignment vertical="top"/>
    </xf>
    <xf numFmtId="0" fontId="0" fillId="0" borderId="13" xfId="0" applyFont="1" applyBorder="1" applyAlignment="1">
      <alignment horizontal="center" vertical="top" wrapText="1"/>
    </xf>
    <xf numFmtId="0" fontId="11" fillId="0" borderId="31" xfId="0" applyFont="1" applyBorder="1" applyAlignment="1">
      <alignment horizontal="center" vertical="top" wrapText="1"/>
    </xf>
    <xf numFmtId="3" fontId="6" fillId="4" borderId="14" xfId="0" applyNumberFormat="1" applyFont="1" applyFill="1" applyBorder="1" applyAlignment="1">
      <alignment vertical="top"/>
    </xf>
    <xf numFmtId="3" fontId="6" fillId="4" borderId="10" xfId="0" applyNumberFormat="1" applyFont="1" applyFill="1" applyBorder="1" applyAlignment="1">
      <alignment vertical="top"/>
    </xf>
    <xf numFmtId="0" fontId="0" fillId="0" borderId="34" xfId="0" applyBorder="1" applyAlignment="1">
      <alignment/>
    </xf>
    <xf numFmtId="3" fontId="0" fillId="6" borderId="10" xfId="0" applyNumberFormat="1" applyFont="1" applyFill="1" applyBorder="1" applyAlignment="1">
      <alignment vertical="top"/>
    </xf>
    <xf numFmtId="3" fontId="0" fillId="0" borderId="0"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3" fontId="0" fillId="0" borderId="60" xfId="0" applyNumberFormat="1" applyFont="1" applyBorder="1" applyAlignment="1">
      <alignment horizontal="right" vertical="top" wrapText="1"/>
    </xf>
    <xf numFmtId="3" fontId="0" fillId="0" borderId="13" xfId="0" applyNumberFormat="1" applyFont="1" applyBorder="1" applyAlignment="1">
      <alignment vertical="top"/>
    </xf>
    <xf numFmtId="3" fontId="0" fillId="0" borderId="10" xfId="0" applyNumberFormat="1" applyFont="1" applyBorder="1" applyAlignment="1">
      <alignment vertical="top"/>
    </xf>
    <xf numFmtId="0" fontId="11" fillId="0" borderId="13" xfId="0" applyFont="1" applyBorder="1" applyAlignment="1">
      <alignment horizontal="center" vertical="top" wrapText="1"/>
    </xf>
    <xf numFmtId="0" fontId="11" fillId="39" borderId="10" xfId="0" applyFont="1" applyFill="1" applyBorder="1" applyAlignment="1">
      <alignment horizontal="center" vertical="top" wrapText="1"/>
    </xf>
    <xf numFmtId="0" fontId="0" fillId="39" borderId="13" xfId="0" applyFont="1" applyFill="1" applyBorder="1" applyAlignment="1">
      <alignment horizontal="center" vertical="top" wrapText="1"/>
    </xf>
    <xf numFmtId="0" fontId="11" fillId="39" borderId="13" xfId="0" applyFont="1" applyFill="1" applyBorder="1" applyAlignment="1">
      <alignment horizontal="center" vertical="top" wrapText="1"/>
    </xf>
    <xf numFmtId="0" fontId="11" fillId="0" borderId="10" xfId="0" applyFont="1" applyBorder="1" applyAlignment="1">
      <alignment horizontal="center" vertical="top" wrapText="1"/>
    </xf>
    <xf numFmtId="0" fontId="3" fillId="0" borderId="31" xfId="0" applyFont="1" applyBorder="1" applyAlignment="1">
      <alignment horizontal="left" vertical="top" wrapText="1"/>
    </xf>
    <xf numFmtId="0" fontId="3" fillId="0" borderId="34" xfId="0" applyFont="1" applyBorder="1" applyAlignment="1">
      <alignment horizontal="left" vertical="top" wrapText="1"/>
    </xf>
    <xf numFmtId="0" fontId="1" fillId="0" borderId="34" xfId="0" applyFont="1" applyBorder="1" applyAlignment="1">
      <alignment/>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0" fontId="7" fillId="0" borderId="30" xfId="0" applyFont="1" applyBorder="1" applyAlignment="1">
      <alignment horizontal="center" vertical="top" wrapText="1"/>
    </xf>
    <xf numFmtId="3" fontId="6" fillId="39" borderId="56" xfId="0" applyNumberFormat="1" applyFont="1" applyFill="1" applyBorder="1" applyAlignment="1">
      <alignment horizontal="right" vertical="top" wrapText="1"/>
    </xf>
    <xf numFmtId="0" fontId="3" fillId="43" borderId="34" xfId="0" applyFont="1" applyFill="1" applyBorder="1" applyAlignment="1">
      <alignment horizontal="center" vertical="center"/>
    </xf>
    <xf numFmtId="0" fontId="6" fillId="37" borderId="40" xfId="0" applyFont="1" applyFill="1" applyBorder="1" applyAlignment="1">
      <alignment horizontal="left" vertical="top" wrapText="1"/>
    </xf>
    <xf numFmtId="3" fontId="6" fillId="37" borderId="42" xfId="0" applyNumberFormat="1" applyFont="1" applyFill="1" applyBorder="1" applyAlignment="1">
      <alignment vertical="top"/>
    </xf>
    <xf numFmtId="0" fontId="6" fillId="37" borderId="37" xfId="0" applyFont="1" applyFill="1" applyBorder="1" applyAlignment="1">
      <alignment horizontal="left" vertical="top" wrapText="1"/>
    </xf>
    <xf numFmtId="3" fontId="6" fillId="37" borderId="12" xfId="0" applyNumberFormat="1" applyFont="1" applyFill="1" applyBorder="1" applyAlignment="1">
      <alignment vertical="top"/>
    </xf>
    <xf numFmtId="0" fontId="6" fillId="39" borderId="42" xfId="0" applyFont="1" applyFill="1" applyBorder="1" applyAlignment="1">
      <alignment horizontal="center" vertical="center" wrapText="1"/>
    </xf>
    <xf numFmtId="0" fontId="7" fillId="43" borderId="34" xfId="0" applyFont="1" applyFill="1" applyBorder="1" applyAlignment="1">
      <alignment horizontal="left" vertical="top" wrapText="1"/>
    </xf>
    <xf numFmtId="0" fontId="7" fillId="43" borderId="34" xfId="0" applyFont="1" applyFill="1" applyBorder="1" applyAlignment="1">
      <alignment horizontal="left" vertical="center" wrapText="1"/>
    </xf>
    <xf numFmtId="0" fontId="6" fillId="39" borderId="42" xfId="0" applyFont="1" applyFill="1" applyBorder="1" applyAlignment="1">
      <alignment horizontal="center" vertical="top" wrapText="1"/>
    </xf>
    <xf numFmtId="3" fontId="0" fillId="39" borderId="10" xfId="0" applyNumberFormat="1" applyFont="1" applyFill="1" applyBorder="1" applyAlignment="1">
      <alignment vertical="top"/>
    </xf>
    <xf numFmtId="3" fontId="0" fillId="6" borderId="14" xfId="0" applyNumberFormat="1" applyFont="1" applyFill="1" applyBorder="1" applyAlignment="1">
      <alignment vertical="top"/>
    </xf>
    <xf numFmtId="3" fontId="0" fillId="39" borderId="13" xfId="0" applyNumberFormat="1" applyFont="1" applyFill="1" applyBorder="1" applyAlignment="1">
      <alignment vertical="top"/>
    </xf>
    <xf numFmtId="0" fontId="19" fillId="40" borderId="30" xfId="0" applyFont="1" applyFill="1" applyBorder="1" applyAlignment="1">
      <alignment/>
    </xf>
    <xf numFmtId="0" fontId="6" fillId="40" borderId="13" xfId="0" applyFont="1" applyFill="1" applyBorder="1" applyAlignment="1">
      <alignment vertical="center"/>
    </xf>
    <xf numFmtId="0" fontId="6" fillId="40" borderId="13" xfId="0" applyFont="1" applyFill="1" applyBorder="1" applyAlignment="1">
      <alignment/>
    </xf>
    <xf numFmtId="3" fontId="4" fillId="39" borderId="13" xfId="0" applyNumberFormat="1" applyFont="1" applyFill="1" applyBorder="1" applyAlignment="1">
      <alignment/>
    </xf>
    <xf numFmtId="0" fontId="6" fillId="18" borderId="21" xfId="0" applyFont="1" applyFill="1" applyBorder="1" applyAlignment="1">
      <alignment vertical="center"/>
    </xf>
    <xf numFmtId="0" fontId="4" fillId="18" borderId="30" xfId="0" applyFont="1" applyFill="1" applyBorder="1" applyAlignment="1">
      <alignment/>
    </xf>
    <xf numFmtId="3" fontId="4" fillId="39" borderId="32" xfId="0" applyNumberFormat="1" applyFont="1" applyFill="1" applyBorder="1" applyAlignment="1">
      <alignment/>
    </xf>
    <xf numFmtId="3" fontId="4" fillId="39" borderId="34" xfId="0" applyNumberFormat="1" applyFont="1" applyFill="1" applyBorder="1" applyAlignment="1">
      <alignment/>
    </xf>
    <xf numFmtId="3" fontId="4" fillId="18" borderId="30" xfId="0" applyNumberFormat="1" applyFont="1" applyFill="1" applyBorder="1" applyAlignment="1">
      <alignment/>
    </xf>
    <xf numFmtId="0" fontId="7" fillId="18" borderId="30" xfId="0" applyFont="1" applyFill="1" applyBorder="1" applyAlignment="1">
      <alignment vertical="center"/>
    </xf>
    <xf numFmtId="0" fontId="6" fillId="18" borderId="30" xfId="0" applyFont="1" applyFill="1" applyBorder="1" applyAlignment="1">
      <alignment vertical="center"/>
    </xf>
    <xf numFmtId="0" fontId="6" fillId="18" borderId="30" xfId="0" applyFont="1" applyFill="1" applyBorder="1" applyAlignment="1">
      <alignment/>
    </xf>
    <xf numFmtId="0" fontId="3" fillId="0" borderId="34" xfId="0" applyFont="1" applyBorder="1" applyAlignment="1">
      <alignment horizontal="left" vertical="center" wrapText="1"/>
    </xf>
    <xf numFmtId="0" fontId="6" fillId="39" borderId="13" xfId="0" applyFont="1" applyFill="1" applyBorder="1" applyAlignment="1">
      <alignment horizontal="center" vertical="top" wrapText="1"/>
    </xf>
    <xf numFmtId="3" fontId="6" fillId="39" borderId="13" xfId="0" applyNumberFormat="1" applyFont="1" applyFill="1" applyBorder="1" applyAlignment="1">
      <alignment vertical="top"/>
    </xf>
    <xf numFmtId="0" fontId="6" fillId="39" borderId="34" xfId="0" applyFont="1" applyFill="1" applyBorder="1" applyAlignment="1">
      <alignment horizontal="center" vertical="top" wrapText="1"/>
    </xf>
    <xf numFmtId="3" fontId="6" fillId="39" borderId="34" xfId="0" applyNumberFormat="1" applyFont="1" applyFill="1" applyBorder="1" applyAlignment="1">
      <alignment vertical="top"/>
    </xf>
    <xf numFmtId="0" fontId="6" fillId="35" borderId="11" xfId="0" applyFont="1" applyFill="1" applyBorder="1" applyAlignment="1">
      <alignment wrapText="1"/>
    </xf>
    <xf numFmtId="3" fontId="6" fillId="35" borderId="32" xfId="0" applyNumberFormat="1" applyFont="1" applyFill="1" applyBorder="1" applyAlignment="1">
      <alignment horizontal="right" vertical="top" wrapText="1"/>
    </xf>
    <xf numFmtId="3" fontId="6" fillId="35" borderId="34" xfId="0" applyNumberFormat="1" applyFont="1" applyFill="1" applyBorder="1" applyAlignment="1">
      <alignment wrapText="1"/>
    </xf>
    <xf numFmtId="3" fontId="6" fillId="35" borderId="11" xfId="0" applyNumberFormat="1" applyFont="1" applyFill="1" applyBorder="1" applyAlignment="1">
      <alignment vertical="top"/>
    </xf>
    <xf numFmtId="3" fontId="4" fillId="36" borderId="13" xfId="0" applyNumberFormat="1" applyFont="1" applyFill="1" applyBorder="1" applyAlignment="1">
      <alignment/>
    </xf>
    <xf numFmtId="0" fontId="6" fillId="36" borderId="33" xfId="0" applyFont="1" applyFill="1" applyBorder="1" applyAlignment="1">
      <alignment vertical="center"/>
    </xf>
    <xf numFmtId="3" fontId="4" fillId="36" borderId="32" xfId="0" applyNumberFormat="1" applyFont="1" applyFill="1" applyBorder="1" applyAlignment="1">
      <alignment/>
    </xf>
    <xf numFmtId="0" fontId="7" fillId="36" borderId="34" xfId="0" applyFont="1" applyFill="1" applyBorder="1" applyAlignment="1">
      <alignment wrapText="1"/>
    </xf>
    <xf numFmtId="0" fontId="7" fillId="36" borderId="33" xfId="0" applyFont="1" applyFill="1" applyBorder="1" applyAlignment="1">
      <alignment vertical="center"/>
    </xf>
    <xf numFmtId="0" fontId="6" fillId="36" borderId="34" xfId="0" applyFont="1" applyFill="1" applyBorder="1" applyAlignment="1">
      <alignment vertical="center"/>
    </xf>
    <xf numFmtId="0" fontId="6" fillId="36" borderId="34" xfId="0" applyFont="1" applyFill="1" applyBorder="1" applyAlignment="1">
      <alignment/>
    </xf>
    <xf numFmtId="0" fontId="7" fillId="39" borderId="34" xfId="0" applyFont="1" applyFill="1" applyBorder="1" applyAlignment="1">
      <alignment horizontal="center" vertical="top" wrapText="1"/>
    </xf>
    <xf numFmtId="0" fontId="6" fillId="39" borderId="40" xfId="0" applyFont="1" applyFill="1" applyBorder="1" applyAlignment="1">
      <alignment horizontal="center" vertical="center"/>
    </xf>
    <xf numFmtId="0" fontId="0" fillId="0" borderId="0" xfId="0" applyBorder="1" applyAlignment="1">
      <alignment horizontal="center"/>
    </xf>
    <xf numFmtId="3" fontId="6" fillId="35" borderId="34" xfId="0" applyNumberFormat="1" applyFont="1" applyFill="1" applyBorder="1" applyAlignment="1">
      <alignment/>
    </xf>
    <xf numFmtId="0" fontId="6" fillId="35" borderId="0" xfId="0" applyFont="1" applyFill="1" applyBorder="1" applyAlignment="1">
      <alignment horizontal="left" vertical="center" wrapText="1"/>
    </xf>
    <xf numFmtId="3" fontId="6" fillId="39" borderId="34" xfId="0" applyNumberFormat="1" applyFont="1" applyFill="1" applyBorder="1" applyAlignment="1">
      <alignment horizontal="right" wrapText="1"/>
    </xf>
    <xf numFmtId="3" fontId="6" fillId="39" borderId="34" xfId="0" applyNumberFormat="1" applyFont="1" applyFill="1" applyBorder="1" applyAlignment="1">
      <alignment horizontal="right"/>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3" fontId="6" fillId="4" borderId="14" xfId="0" applyNumberFormat="1" applyFont="1" applyFill="1" applyBorder="1" applyAlignment="1">
      <alignment vertical="top"/>
    </xf>
    <xf numFmtId="0" fontId="1" fillId="0" borderId="22" xfId="0" applyFont="1" applyBorder="1" applyAlignment="1">
      <alignment horizontal="center" vertical="top" wrapText="1"/>
    </xf>
    <xf numFmtId="3" fontId="4" fillId="43" borderId="34" xfId="0" applyNumberFormat="1" applyFont="1" applyFill="1" applyBorder="1" applyAlignment="1">
      <alignment horizontal="right" vertical="center" wrapText="1"/>
    </xf>
    <xf numFmtId="0" fontId="6" fillId="39" borderId="10" xfId="0" applyFont="1" applyFill="1" applyBorder="1" applyAlignment="1">
      <alignment horizontal="center" vertical="top" wrapText="1"/>
    </xf>
    <xf numFmtId="0" fontId="0" fillId="6" borderId="10" xfId="0" applyFont="1" applyFill="1" applyBorder="1" applyAlignment="1">
      <alignment horizontal="left" vertical="top" wrapText="1"/>
    </xf>
    <xf numFmtId="3" fontId="0" fillId="0" borderId="34" xfId="0" applyNumberFormat="1" applyFont="1" applyBorder="1" applyAlignment="1">
      <alignment horizontal="left" vertical="top" wrapText="1"/>
    </xf>
    <xf numFmtId="0" fontId="6" fillId="37" borderId="0" xfId="0" applyFont="1" applyFill="1" applyAlignment="1">
      <alignment horizontal="left" vertical="center"/>
    </xf>
    <xf numFmtId="0" fontId="63"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61" xfId="0" applyFont="1" applyBorder="1" applyAlignment="1">
      <alignment horizontal="center" vertical="center" wrapText="1"/>
    </xf>
    <xf numFmtId="0" fontId="0" fillId="0" borderId="62" xfId="0" applyBorder="1" applyAlignment="1">
      <alignment vertical="center" wrapText="1"/>
    </xf>
    <xf numFmtId="0" fontId="7" fillId="0" borderId="61" xfId="0" applyFont="1" applyBorder="1" applyAlignment="1">
      <alignment vertical="center"/>
    </xf>
    <xf numFmtId="0" fontId="0" fillId="0" borderId="63" xfId="0" applyBorder="1" applyAlignment="1">
      <alignment/>
    </xf>
    <xf numFmtId="0" fontId="0" fillId="0" borderId="62"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37" xfId="0" applyFont="1" applyFill="1" applyBorder="1" applyAlignment="1">
      <alignment horizontal="left"/>
    </xf>
    <xf numFmtId="0" fontId="66"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7" fillId="43" borderId="0" xfId="0" applyFont="1" applyFill="1" applyAlignment="1">
      <alignment horizontal="center" vertical="center" wrapText="1"/>
    </xf>
    <xf numFmtId="0" fontId="7" fillId="43" borderId="0" xfId="0" applyFont="1" applyFill="1" applyAlignment="1">
      <alignment horizontal="center" vertical="center"/>
    </xf>
    <xf numFmtId="0" fontId="13" fillId="0" borderId="13" xfId="0" applyFont="1" applyBorder="1" applyAlignment="1">
      <alignment horizontal="center" vertical="top" wrapText="1"/>
    </xf>
    <xf numFmtId="0" fontId="13" fillId="0" borderId="21" xfId="0" applyFont="1" applyBorder="1" applyAlignment="1">
      <alignment horizontal="center" vertical="top" wrapText="1"/>
    </xf>
    <xf numFmtId="0" fontId="14" fillId="37" borderId="22" xfId="0" applyFont="1" applyFill="1" applyBorder="1" applyAlignment="1">
      <alignment horizontal="center" vertical="center"/>
    </xf>
    <xf numFmtId="0" fontId="12" fillId="37" borderId="15"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0" xfId="0" applyFont="1" applyAlignment="1">
      <alignment horizontal="center" vertical="center"/>
    </xf>
    <xf numFmtId="0" fontId="13" fillId="0" borderId="22" xfId="0" applyFont="1" applyBorder="1" applyAlignment="1">
      <alignment horizontal="center" vertical="center" wrapText="1"/>
    </xf>
    <xf numFmtId="0" fontId="0" fillId="0" borderId="14" xfId="0" applyFont="1" applyBorder="1" applyAlignment="1">
      <alignment vertical="center" wrapText="1"/>
    </xf>
    <xf numFmtId="0" fontId="13" fillId="0" borderId="22" xfId="0" applyFont="1" applyBorder="1" applyAlignment="1">
      <alignment vertical="center"/>
    </xf>
    <xf numFmtId="0" fontId="0" fillId="0" borderId="15" xfId="0" applyFont="1" applyBorder="1" applyAlignment="1">
      <alignment/>
    </xf>
    <xf numFmtId="0" fontId="0" fillId="0" borderId="14" xfId="0" applyFont="1" applyBorder="1" applyAlignment="1">
      <alignment/>
    </xf>
    <xf numFmtId="0" fontId="13" fillId="0" borderId="13" xfId="0" applyFont="1" applyBorder="1" applyAlignment="1">
      <alignment horizontal="center" vertical="center"/>
    </xf>
    <xf numFmtId="0" fontId="13" fillId="0" borderId="21" xfId="0" applyFont="1" applyBorder="1" applyAlignment="1">
      <alignment horizontal="center" vertical="center"/>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Font="1" applyBorder="1" applyAlignment="1">
      <alignment horizontal="left" vertical="center" wrapText="1"/>
    </xf>
    <xf numFmtId="0" fontId="0" fillId="0" borderId="22"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11"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33" xfId="0" applyFont="1" applyBorder="1" applyAlignment="1">
      <alignment horizontal="left" vertical="top" wrapText="1"/>
    </xf>
    <xf numFmtId="0" fontId="0" fillId="0" borderId="31" xfId="0" applyFont="1" applyBorder="1" applyAlignment="1">
      <alignment horizontal="left" vertical="top" wrapText="1"/>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0" fillId="39" borderId="33" xfId="0" applyFont="1" applyFill="1" applyBorder="1" applyAlignment="1">
      <alignment horizontal="left" vertical="center" wrapText="1"/>
    </xf>
    <xf numFmtId="0" fontId="0" fillId="39" borderId="31" xfId="0" applyFont="1" applyFill="1" applyBorder="1" applyAlignment="1">
      <alignment horizontal="left" vertical="center" wrapText="1"/>
    </xf>
    <xf numFmtId="0" fontId="0" fillId="39" borderId="32" xfId="0" applyFont="1" applyFill="1" applyBorder="1" applyAlignment="1">
      <alignment horizontal="left" vertical="center" wrapText="1"/>
    </xf>
    <xf numFmtId="0" fontId="11" fillId="39" borderId="13" xfId="0" applyFont="1" applyFill="1" applyBorder="1" applyAlignment="1">
      <alignment horizontal="center" vertical="center"/>
    </xf>
    <xf numFmtId="0" fontId="11" fillId="39" borderId="21" xfId="0" applyFont="1" applyFill="1" applyBorder="1" applyAlignment="1">
      <alignment horizontal="center" vertical="center"/>
    </xf>
    <xf numFmtId="0" fontId="0" fillId="0" borderId="32" xfId="0" applyFont="1" applyBorder="1" applyAlignment="1">
      <alignment horizontal="left" vertical="top" wrapText="1"/>
    </xf>
    <xf numFmtId="0" fontId="0" fillId="0" borderId="15" xfId="0" applyBorder="1" applyAlignment="1">
      <alignment horizontal="left" vertical="top"/>
    </xf>
    <xf numFmtId="0" fontId="0" fillId="0" borderId="14" xfId="0" applyBorder="1" applyAlignment="1">
      <alignment horizontal="left" vertical="top"/>
    </xf>
    <xf numFmtId="0" fontId="12" fillId="0" borderId="0" xfId="0" applyFont="1" applyAlignment="1">
      <alignment horizontal="center" vertical="top" wrapText="1"/>
    </xf>
    <xf numFmtId="0" fontId="12" fillId="0" borderId="0" xfId="0" applyFont="1" applyAlignment="1">
      <alignment horizontal="center" vertical="top"/>
    </xf>
    <xf numFmtId="0" fontId="0" fillId="0" borderId="21" xfId="0" applyBorder="1" applyAlignment="1">
      <alignment horizontal="center" vertical="center"/>
    </xf>
    <xf numFmtId="0" fontId="11" fillId="0" borderId="31" xfId="0" applyFont="1" applyBorder="1" applyAlignment="1">
      <alignment horizontal="center" vertical="center"/>
    </xf>
    <xf numFmtId="0" fontId="6" fillId="0" borderId="33"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3" fillId="0" borderId="30" xfId="0" applyFont="1" applyBorder="1" applyAlignment="1">
      <alignment horizontal="center" vertical="center"/>
    </xf>
    <xf numFmtId="0" fontId="9" fillId="0" borderId="33"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6" fillId="39" borderId="34" xfId="0" applyFont="1" applyFill="1" applyBorder="1" applyAlignment="1">
      <alignment horizontal="left" vertical="center" wrapText="1"/>
    </xf>
    <xf numFmtId="0" fontId="0" fillId="0" borderId="34" xfId="0" applyBorder="1" applyAlignment="1">
      <alignment/>
    </xf>
    <xf numFmtId="0" fontId="3" fillId="0" borderId="34" xfId="0" applyFont="1" applyBorder="1" applyAlignment="1">
      <alignment horizontal="center" vertical="center"/>
    </xf>
    <xf numFmtId="0" fontId="3" fillId="0" borderId="56" xfId="0" applyFont="1" applyBorder="1" applyAlignment="1">
      <alignment horizontal="center" vertical="center"/>
    </xf>
    <xf numFmtId="0" fontId="6" fillId="0" borderId="66" xfId="0" applyFont="1" applyBorder="1" applyAlignment="1">
      <alignment horizontal="left" vertical="top" wrapText="1"/>
    </xf>
    <xf numFmtId="0" fontId="6" fillId="0" borderId="67" xfId="0" applyFont="1" applyBorder="1" applyAlignment="1">
      <alignment horizontal="left" vertical="top" wrapText="1"/>
    </xf>
    <xf numFmtId="0" fontId="6" fillId="0" borderId="68" xfId="0" applyFont="1" applyBorder="1" applyAlignment="1">
      <alignment horizontal="left" vertical="top" wrapText="1"/>
    </xf>
    <xf numFmtId="0" fontId="9" fillId="39" borderId="33" xfId="0" applyFont="1" applyFill="1" applyBorder="1" applyAlignment="1">
      <alignment horizontal="left" vertical="top" wrapText="1"/>
    </xf>
    <xf numFmtId="0" fontId="9" fillId="39" borderId="31" xfId="0" applyFont="1" applyFill="1" applyBorder="1" applyAlignment="1">
      <alignment horizontal="left" vertical="top"/>
    </xf>
    <xf numFmtId="0" fontId="9" fillId="39" borderId="32" xfId="0" applyFont="1" applyFill="1" applyBorder="1" applyAlignment="1">
      <alignment horizontal="left" vertical="top"/>
    </xf>
    <xf numFmtId="0" fontId="3" fillId="39" borderId="13" xfId="0" applyFont="1" applyFill="1" applyBorder="1" applyAlignment="1">
      <alignment horizontal="center" vertical="center"/>
    </xf>
    <xf numFmtId="0" fontId="3" fillId="39" borderId="21" xfId="0" applyFont="1" applyFill="1" applyBorder="1" applyAlignment="1">
      <alignment horizontal="center" vertical="center"/>
    </xf>
    <xf numFmtId="0" fontId="9" fillId="39" borderId="33" xfId="0" applyFont="1" applyFill="1" applyBorder="1" applyAlignment="1">
      <alignment horizontal="left" vertical="center" wrapText="1"/>
    </xf>
    <xf numFmtId="0" fontId="9" fillId="39" borderId="31" xfId="0" applyFont="1" applyFill="1" applyBorder="1" applyAlignment="1">
      <alignment horizontal="left" vertical="center"/>
    </xf>
    <xf numFmtId="0" fontId="9" fillId="39" borderId="32" xfId="0" applyFont="1" applyFill="1" applyBorder="1" applyAlignment="1">
      <alignment horizontal="left" vertical="center"/>
    </xf>
    <xf numFmtId="0" fontId="9" fillId="0" borderId="61" xfId="0" applyFont="1" applyBorder="1" applyAlignment="1">
      <alignment horizontal="left" vertical="top" wrapText="1"/>
    </xf>
    <xf numFmtId="0" fontId="9" fillId="0" borderId="63" xfId="0" applyFont="1" applyBorder="1" applyAlignment="1">
      <alignment horizontal="left" vertical="top" wrapText="1"/>
    </xf>
    <xf numFmtId="0" fontId="9" fillId="0" borderId="62" xfId="0" applyFont="1" applyBorder="1" applyAlignment="1">
      <alignment horizontal="left" vertical="top" wrapText="1"/>
    </xf>
    <xf numFmtId="0" fontId="6" fillId="0" borderId="34"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9" fillId="0" borderId="34" xfId="0" applyFont="1" applyBorder="1" applyAlignment="1">
      <alignment horizontal="left" vertical="top" wrapText="1"/>
    </xf>
    <xf numFmtId="0" fontId="3" fillId="0" borderId="36" xfId="0" applyFont="1" applyBorder="1" applyAlignment="1">
      <alignment horizontal="center" vertical="center"/>
    </xf>
    <xf numFmtId="0" fontId="6"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4" fillId="43" borderId="0" xfId="0" applyFont="1" applyFill="1" applyAlignment="1">
      <alignment horizontal="center" vertical="center" wrapText="1"/>
    </xf>
    <xf numFmtId="0" fontId="4" fillId="43" borderId="0" xfId="0" applyFont="1" applyFill="1" applyAlignment="1">
      <alignment horizontal="center" vertical="center"/>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3" fillId="0" borderId="69" xfId="0" applyFont="1" applyBorder="1" applyAlignment="1">
      <alignment horizontal="center" vertical="center"/>
    </xf>
    <xf numFmtId="0" fontId="3" fillId="39" borderId="13" xfId="0" applyFont="1" applyFill="1" applyBorder="1" applyAlignment="1">
      <alignment horizontal="center" vertical="center"/>
    </xf>
    <xf numFmtId="0" fontId="3" fillId="39" borderId="21" xfId="0" applyFont="1" applyFill="1" applyBorder="1" applyAlignment="1">
      <alignment horizontal="center" vertical="center"/>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12" xfId="0" applyFont="1" applyBorder="1" applyAlignment="1">
      <alignment horizontal="left" vertical="top" wrapText="1"/>
    </xf>
    <xf numFmtId="0" fontId="6" fillId="39" borderId="13" xfId="0" applyFont="1" applyFill="1" applyBorder="1" applyAlignment="1">
      <alignment horizontal="center" vertical="center"/>
    </xf>
    <xf numFmtId="0" fontId="6" fillId="39" borderId="21" xfId="0" applyFont="1" applyFill="1" applyBorder="1" applyAlignment="1">
      <alignment horizontal="center" vertical="center"/>
    </xf>
    <xf numFmtId="0" fontId="9" fillId="39" borderId="22" xfId="0" applyFont="1" applyFill="1" applyBorder="1" applyAlignment="1">
      <alignment horizontal="left" vertical="center" wrapText="1"/>
    </xf>
    <xf numFmtId="0" fontId="9" fillId="39" borderId="15" xfId="0" applyFont="1" applyFill="1" applyBorder="1" applyAlignment="1">
      <alignment horizontal="left" vertical="center"/>
    </xf>
    <xf numFmtId="0" fontId="9" fillId="39" borderId="14" xfId="0" applyFont="1" applyFill="1" applyBorder="1" applyAlignment="1">
      <alignment horizontal="left" vertical="center"/>
    </xf>
    <xf numFmtId="0" fontId="3" fillId="0" borderId="47" xfId="0" applyFont="1" applyBorder="1" applyAlignment="1">
      <alignment horizontal="center" vertical="center"/>
    </xf>
    <xf numFmtId="0" fontId="3" fillId="0" borderId="70" xfId="0" applyFont="1" applyBorder="1" applyAlignment="1">
      <alignment horizontal="center" vertical="center"/>
    </xf>
    <xf numFmtId="0" fontId="3" fillId="0" borderId="38" xfId="0" applyFont="1" applyBorder="1" applyAlignment="1">
      <alignment horizontal="center" vertical="center"/>
    </xf>
    <xf numFmtId="0" fontId="19" fillId="37" borderId="22" xfId="0" applyFont="1" applyFill="1" applyBorder="1" applyAlignment="1">
      <alignment horizontal="center" vertical="center"/>
    </xf>
    <xf numFmtId="0" fontId="20" fillId="37" borderId="15" xfId="0" applyFont="1" applyFill="1" applyBorder="1" applyAlignment="1">
      <alignment horizontal="center" vertical="center"/>
    </xf>
    <xf numFmtId="0" fontId="7" fillId="0" borderId="30" xfId="0" applyFont="1" applyBorder="1" applyAlignment="1">
      <alignment horizontal="center" vertical="center"/>
    </xf>
    <xf numFmtId="0" fontId="6" fillId="39" borderId="34" xfId="0" applyFont="1" applyFill="1" applyBorder="1" applyAlignment="1">
      <alignment horizontal="center" vertical="center"/>
    </xf>
    <xf numFmtId="0" fontId="63"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7" xfId="0" applyFont="1" applyBorder="1" applyAlignment="1">
      <alignment horizontal="center" vertical="center"/>
    </xf>
    <xf numFmtId="0" fontId="7" fillId="0" borderId="70" xfId="0" applyFont="1" applyBorder="1" applyAlignment="1">
      <alignment horizontal="center" vertical="center"/>
    </xf>
    <xf numFmtId="0" fontId="7" fillId="0" borderId="38" xfId="0" applyFont="1" applyBorder="1" applyAlignment="1">
      <alignment horizontal="center" vertical="center"/>
    </xf>
    <xf numFmtId="0" fontId="0" fillId="0" borderId="0" xfId="0" applyFont="1" applyAlignment="1">
      <alignment horizontal="center" wrapText="1"/>
    </xf>
    <xf numFmtId="0" fontId="0" fillId="0" borderId="0" xfId="0" applyAlignment="1">
      <alignment horizontal="center"/>
    </xf>
    <xf numFmtId="0" fontId="6" fillId="39" borderId="56" xfId="0" applyFont="1" applyFill="1" applyBorder="1" applyAlignment="1">
      <alignment horizontal="left" vertical="center" wrapText="1"/>
    </xf>
    <xf numFmtId="0" fontId="6" fillId="39" borderId="71" xfId="0" applyFont="1" applyFill="1" applyBorder="1" applyAlignment="1">
      <alignment horizontal="left" vertical="center" wrapText="1"/>
    </xf>
    <xf numFmtId="0" fontId="6" fillId="39" borderId="72" xfId="0" applyFont="1" applyFill="1" applyBorder="1" applyAlignment="1">
      <alignment horizontal="left" vertical="center" wrapText="1"/>
    </xf>
    <xf numFmtId="0" fontId="6" fillId="39" borderId="73" xfId="0" applyFont="1" applyFill="1" applyBorder="1" applyAlignment="1">
      <alignment horizontal="left" vertical="center" wrapText="1"/>
    </xf>
    <xf numFmtId="3" fontId="9" fillId="39" borderId="34" xfId="0" applyNumberFormat="1" applyFont="1" applyFill="1" applyBorder="1" applyAlignment="1">
      <alignment horizontal="left" wrapText="1"/>
    </xf>
    <xf numFmtId="3" fontId="9" fillId="39" borderId="34" xfId="0" applyNumberFormat="1" applyFont="1" applyFill="1" applyBorder="1" applyAlignment="1">
      <alignment horizontal="left"/>
    </xf>
    <xf numFmtId="0" fontId="6" fillId="39" borderId="56" xfId="0" applyFont="1" applyFill="1" applyBorder="1" applyAlignment="1">
      <alignment horizontal="center" vertical="center"/>
    </xf>
    <xf numFmtId="0" fontId="6" fillId="39" borderId="42" xfId="0" applyFont="1" applyFill="1" applyBorder="1" applyAlignment="1">
      <alignment horizontal="center" vertical="center"/>
    </xf>
    <xf numFmtId="3" fontId="9" fillId="39" borderId="74" xfId="0" applyNumberFormat="1" applyFont="1" applyFill="1" applyBorder="1" applyAlignment="1">
      <alignment horizontal="left" wrapText="1"/>
    </xf>
    <xf numFmtId="3" fontId="9" fillId="39" borderId="63" xfId="0" applyNumberFormat="1" applyFont="1" applyFill="1" applyBorder="1" applyAlignment="1">
      <alignment horizontal="left"/>
    </xf>
    <xf numFmtId="3" fontId="9" fillId="39" borderId="62" xfId="0" applyNumberFormat="1" applyFont="1" applyFill="1" applyBorder="1" applyAlignment="1">
      <alignment horizontal="left"/>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0" fillId="0" borderId="77" xfId="0" applyBorder="1" applyAlignment="1">
      <alignment horizontal="center"/>
    </xf>
    <xf numFmtId="0" fontId="0" fillId="0" borderId="78" xfId="0" applyBorder="1" applyAlignment="1">
      <alignment horizontal="center"/>
    </xf>
    <xf numFmtId="0" fontId="0" fillId="0" borderId="58" xfId="0" applyBorder="1" applyAlignment="1">
      <alignment horizontal="center"/>
    </xf>
    <xf numFmtId="0" fontId="0" fillId="0" borderId="79" xfId="0" applyBorder="1" applyAlignment="1">
      <alignment horizontal="center"/>
    </xf>
    <xf numFmtId="0" fontId="0" fillId="0" borderId="16" xfId="0" applyBorder="1" applyAlignment="1">
      <alignment horizontal="center"/>
    </xf>
    <xf numFmtId="0" fontId="0" fillId="0" borderId="59" xfId="0" applyBorder="1" applyAlignment="1">
      <alignment horizontal="center"/>
    </xf>
    <xf numFmtId="3" fontId="9" fillId="39" borderId="71" xfId="0" applyNumberFormat="1" applyFont="1" applyFill="1" applyBorder="1" applyAlignment="1">
      <alignment horizontal="left" vertical="top" wrapText="1"/>
    </xf>
    <xf numFmtId="3" fontId="4" fillId="39" borderId="72" xfId="0" applyNumberFormat="1" applyFont="1" applyFill="1" applyBorder="1" applyAlignment="1">
      <alignment horizontal="left" vertical="top"/>
    </xf>
    <xf numFmtId="3" fontId="4" fillId="39" borderId="73" xfId="0" applyNumberFormat="1" applyFont="1" applyFill="1" applyBorder="1" applyAlignment="1">
      <alignment horizontal="left" vertical="top"/>
    </xf>
    <xf numFmtId="0" fontId="6" fillId="0" borderId="69"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3" fontId="9" fillId="39" borderId="71" xfId="0" applyNumberFormat="1" applyFont="1" applyFill="1" applyBorder="1" applyAlignment="1">
      <alignment horizontal="left" wrapText="1"/>
    </xf>
    <xf numFmtId="3" fontId="4" fillId="39" borderId="72" xfId="0" applyNumberFormat="1" applyFont="1" applyFill="1" applyBorder="1" applyAlignment="1">
      <alignment horizontal="left"/>
    </xf>
    <xf numFmtId="3" fontId="4" fillId="39" borderId="73"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466" t="s">
        <v>110</v>
      </c>
      <c r="B4" s="466"/>
      <c r="C4" s="466"/>
      <c r="D4" s="466"/>
      <c r="E4" s="466"/>
      <c r="F4" s="466"/>
      <c r="G4" s="466"/>
      <c r="H4" s="466"/>
      <c r="I4" s="466"/>
      <c r="J4" s="466"/>
      <c r="K4" s="466"/>
    </row>
    <row r="5" spans="1:2" ht="20.25">
      <c r="A5" s="22"/>
      <c r="B5" s="7"/>
    </row>
    <row r="6" spans="1:5" ht="20.25">
      <c r="A6" s="22"/>
      <c r="B6" s="7"/>
      <c r="E6" s="38"/>
    </row>
    <row r="7" spans="1:2" ht="20.25">
      <c r="A7" s="22"/>
      <c r="B7" s="7"/>
    </row>
    <row r="8" spans="1:2" ht="20.25">
      <c r="A8" s="22"/>
      <c r="B8" s="7"/>
    </row>
    <row r="9" spans="1:10" ht="24" customHeight="1">
      <c r="A9" s="436"/>
      <c r="B9" s="436"/>
      <c r="C9" s="436"/>
      <c r="D9" s="436"/>
      <c r="E9" s="436"/>
      <c r="F9" s="436"/>
      <c r="G9" s="436"/>
      <c r="H9" s="436"/>
      <c r="I9" s="436"/>
      <c r="J9" s="436"/>
    </row>
    <row r="10" spans="1:10" ht="30" customHeight="1">
      <c r="A10" s="437" t="s">
        <v>3</v>
      </c>
      <c r="B10" s="437"/>
      <c r="C10" s="437"/>
      <c r="D10" s="437"/>
      <c r="E10" s="437"/>
      <c r="F10" s="437"/>
      <c r="G10" s="437"/>
      <c r="H10" s="437"/>
      <c r="I10" s="437"/>
      <c r="J10" s="437"/>
    </row>
    <row r="11" spans="1:10" ht="24.75" customHeight="1">
      <c r="A11" s="437" t="s">
        <v>4</v>
      </c>
      <c r="B11" s="437"/>
      <c r="C11" s="437"/>
      <c r="D11" s="437"/>
      <c r="E11" s="437"/>
      <c r="F11" s="437"/>
      <c r="G11" s="437"/>
      <c r="H11" s="437"/>
      <c r="I11" s="437"/>
      <c r="J11" s="437"/>
    </row>
    <row r="12" spans="1:10" ht="18.75" customHeight="1">
      <c r="A12" s="97"/>
      <c r="B12" s="97"/>
      <c r="C12" s="97"/>
      <c r="D12" s="97"/>
      <c r="E12" s="97"/>
      <c r="F12" s="97"/>
      <c r="G12" s="97"/>
      <c r="H12" s="97"/>
      <c r="I12" s="97"/>
      <c r="J12" s="97"/>
    </row>
    <row r="13" spans="1:10" ht="24" customHeight="1">
      <c r="A13" s="438" t="s">
        <v>111</v>
      </c>
      <c r="B13" s="438"/>
      <c r="C13" s="438"/>
      <c r="D13" s="438"/>
      <c r="E13" s="438"/>
      <c r="F13" s="438"/>
      <c r="G13" s="438"/>
      <c r="H13" s="438"/>
      <c r="I13" s="438"/>
      <c r="J13" s="438"/>
    </row>
    <row r="14" spans="1:10" ht="20.25" customHeight="1">
      <c r="A14" s="438" t="s">
        <v>112</v>
      </c>
      <c r="B14" s="438"/>
      <c r="C14" s="438"/>
      <c r="D14" s="438"/>
      <c r="E14" s="438"/>
      <c r="F14" s="438"/>
      <c r="G14" s="438"/>
      <c r="H14" s="438"/>
      <c r="I14" s="438"/>
      <c r="J14" s="438"/>
    </row>
    <row r="15" spans="1:16" ht="20.25" customHeight="1">
      <c r="A15" s="438" t="s">
        <v>113</v>
      </c>
      <c r="B15" s="438"/>
      <c r="C15" s="438"/>
      <c r="D15" s="438"/>
      <c r="E15" s="438"/>
      <c r="F15" s="438"/>
      <c r="G15" s="438"/>
      <c r="H15" s="438"/>
      <c r="I15" s="438"/>
      <c r="J15" s="438"/>
      <c r="M15" s="8"/>
      <c r="P15"/>
    </row>
    <row r="16" spans="1:10" ht="22.5" customHeight="1">
      <c r="A16" s="438" t="s">
        <v>114</v>
      </c>
      <c r="B16" s="438"/>
      <c r="C16" s="438"/>
      <c r="D16" s="438"/>
      <c r="E16" s="438"/>
      <c r="F16" s="438"/>
      <c r="G16" s="438"/>
      <c r="H16" s="438"/>
      <c r="I16" s="438"/>
      <c r="J16" s="438"/>
    </row>
    <row r="17" spans="1:13" ht="18" customHeight="1">
      <c r="A17" s="438" t="s">
        <v>5</v>
      </c>
      <c r="B17" s="438"/>
      <c r="C17" s="438"/>
      <c r="D17" s="438"/>
      <c r="E17" s="438"/>
      <c r="F17" s="438"/>
      <c r="G17" s="438"/>
      <c r="H17" s="438"/>
      <c r="I17" s="438"/>
      <c r="J17" s="438"/>
      <c r="M17" s="6"/>
    </row>
    <row r="18" spans="1:13" ht="13.5" customHeight="1" thickBot="1">
      <c r="A18" s="439"/>
      <c r="B18" s="439"/>
      <c r="C18" s="439"/>
      <c r="D18" s="439"/>
      <c r="E18" s="439"/>
      <c r="F18" s="439"/>
      <c r="G18" s="439"/>
      <c r="H18" s="439"/>
      <c r="I18" s="439"/>
      <c r="J18" s="439"/>
      <c r="M18" s="6"/>
    </row>
    <row r="19" spans="1:13" ht="0.75" customHeight="1" hidden="1" thickBot="1">
      <c r="A19" s="464"/>
      <c r="B19" s="464"/>
      <c r="C19" s="464"/>
      <c r="D19" s="464"/>
      <c r="E19" s="464"/>
      <c r="F19" s="464"/>
      <c r="G19" s="464"/>
      <c r="H19" s="464"/>
      <c r="I19" s="464"/>
      <c r="J19" s="464"/>
      <c r="M19" s="6"/>
    </row>
    <row r="20" spans="1:13" ht="16.5" customHeight="1" hidden="1">
      <c r="A20" s="464"/>
      <c r="B20" s="464"/>
      <c r="C20" s="464"/>
      <c r="D20" s="464"/>
      <c r="E20" s="464"/>
      <c r="F20" s="464"/>
      <c r="G20" s="464"/>
      <c r="H20" s="464"/>
      <c r="I20" s="464"/>
      <c r="J20" s="464"/>
      <c r="M20" s="6"/>
    </row>
    <row r="21" spans="1:13" ht="21.75" customHeight="1" hidden="1" thickBot="1">
      <c r="A21" s="465"/>
      <c r="B21" s="465"/>
      <c r="C21" s="465"/>
      <c r="D21" s="465"/>
      <c r="E21" s="465"/>
      <c r="F21" s="465"/>
      <c r="G21" s="465"/>
      <c r="H21" s="465"/>
      <c r="I21" s="465"/>
      <c r="J21" s="465"/>
      <c r="M21" s="6"/>
    </row>
    <row r="22" spans="1:13" ht="31.5" customHeight="1" thickBot="1">
      <c r="A22" s="467" t="s">
        <v>109</v>
      </c>
      <c r="B22" s="468"/>
      <c r="C22" s="468"/>
      <c r="D22" s="468"/>
      <c r="E22" s="468"/>
      <c r="F22" s="468"/>
      <c r="G22" s="468"/>
      <c r="H22" s="468"/>
      <c r="I22" s="468"/>
      <c r="J22" s="469"/>
      <c r="K22" s="6"/>
      <c r="L22" s="6"/>
      <c r="M22" s="6"/>
    </row>
    <row r="23" spans="1:60" s="29" customFormat="1" ht="63.75" customHeight="1" thickBot="1">
      <c r="A23" s="460" t="s">
        <v>60</v>
      </c>
      <c r="B23" s="460" t="s">
        <v>61</v>
      </c>
      <c r="C23" s="460" t="s">
        <v>62</v>
      </c>
      <c r="D23" s="441" t="s">
        <v>86</v>
      </c>
      <c r="E23" s="442"/>
      <c r="F23" s="460" t="s">
        <v>65</v>
      </c>
      <c r="G23" s="443" t="s">
        <v>87</v>
      </c>
      <c r="H23" s="444"/>
      <c r="I23" s="445"/>
      <c r="J23" s="458"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461"/>
      <c r="B24" s="461"/>
      <c r="C24" s="461"/>
      <c r="D24" s="66" t="s">
        <v>63</v>
      </c>
      <c r="E24" s="67" t="s">
        <v>64</v>
      </c>
      <c r="F24" s="461"/>
      <c r="G24" s="68" t="s">
        <v>66</v>
      </c>
      <c r="H24" s="69" t="s">
        <v>67</v>
      </c>
      <c r="I24" s="70" t="s">
        <v>68</v>
      </c>
      <c r="J24" s="459"/>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458" t="s">
        <v>73</v>
      </c>
      <c r="B27" s="49" t="s">
        <v>9</v>
      </c>
      <c r="C27" s="34">
        <v>116667</v>
      </c>
      <c r="D27" s="34">
        <v>116667</v>
      </c>
      <c r="E27" s="16" t="s">
        <v>18</v>
      </c>
      <c r="F27" s="20" t="s">
        <v>58</v>
      </c>
      <c r="G27" s="13" t="s">
        <v>56</v>
      </c>
      <c r="H27" s="4"/>
      <c r="I27" s="20" t="s">
        <v>57</v>
      </c>
      <c r="J27" s="42"/>
      <c r="K27" s="6"/>
      <c r="L27" s="6"/>
      <c r="M27" s="6"/>
    </row>
    <row r="28" spans="1:13" ht="51.75" thickBot="1">
      <c r="A28" s="459"/>
      <c r="B28" s="41" t="s">
        <v>71</v>
      </c>
      <c r="C28" s="446" t="s">
        <v>89</v>
      </c>
      <c r="D28" s="447"/>
      <c r="E28" s="447"/>
      <c r="F28" s="447"/>
      <c r="G28" s="447"/>
      <c r="H28" s="447"/>
      <c r="I28" s="447"/>
      <c r="J28" s="448"/>
      <c r="K28" s="6"/>
      <c r="L28" s="6"/>
      <c r="M28" s="6"/>
    </row>
    <row r="29" spans="1:13" ht="65.25" thickBot="1">
      <c r="A29" s="458" t="s">
        <v>72</v>
      </c>
      <c r="B29" s="52" t="s">
        <v>10</v>
      </c>
      <c r="C29" s="34">
        <v>116667</v>
      </c>
      <c r="D29" s="34">
        <v>116667</v>
      </c>
      <c r="E29" s="35" t="s">
        <v>19</v>
      </c>
      <c r="F29" s="39" t="s">
        <v>58</v>
      </c>
      <c r="G29" s="37" t="s">
        <v>56</v>
      </c>
      <c r="H29" s="43"/>
      <c r="I29" s="36" t="s">
        <v>57</v>
      </c>
      <c r="J29" s="43"/>
      <c r="K29" s="6"/>
      <c r="L29" s="6"/>
      <c r="M29" s="6"/>
    </row>
    <row r="30" spans="1:60" s="40" customFormat="1" ht="51.75" thickBot="1">
      <c r="A30" s="459"/>
      <c r="B30" s="44" t="s">
        <v>71</v>
      </c>
      <c r="C30" s="446" t="s">
        <v>90</v>
      </c>
      <c r="D30" s="447"/>
      <c r="E30" s="447"/>
      <c r="F30" s="447"/>
      <c r="G30" s="447"/>
      <c r="H30" s="447"/>
      <c r="I30" s="447"/>
      <c r="J30" s="448"/>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454"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455"/>
      <c r="B32" s="45" t="s">
        <v>71</v>
      </c>
      <c r="C32" s="446" t="s">
        <v>90</v>
      </c>
      <c r="D32" s="447"/>
      <c r="E32" s="447"/>
      <c r="F32" s="447"/>
      <c r="G32" s="447"/>
      <c r="H32" s="447"/>
      <c r="I32" s="447"/>
      <c r="J32" s="448"/>
      <c r="K32" s="30"/>
      <c r="L32" s="30"/>
      <c r="M32" s="30"/>
      <c r="N32" s="30"/>
      <c r="O32" s="30"/>
      <c r="P32" s="30"/>
      <c r="Q32" s="32"/>
    </row>
    <row r="33" spans="1:17" s="33" customFormat="1" ht="65.25" thickBot="1">
      <c r="A33" s="454"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455"/>
      <c r="B34" s="48" t="s">
        <v>71</v>
      </c>
      <c r="C34" s="446" t="s">
        <v>91</v>
      </c>
      <c r="D34" s="447"/>
      <c r="E34" s="447"/>
      <c r="F34" s="447"/>
      <c r="G34" s="447"/>
      <c r="H34" s="447"/>
      <c r="I34" s="447"/>
      <c r="J34" s="448"/>
      <c r="K34" s="30"/>
      <c r="L34" s="30"/>
      <c r="M34" s="30"/>
      <c r="N34" s="30"/>
      <c r="O34" s="30"/>
      <c r="P34" s="30"/>
      <c r="Q34" s="32"/>
    </row>
    <row r="35" spans="1:17" s="33" customFormat="1" ht="65.25" thickBot="1">
      <c r="A35" s="454"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455"/>
      <c r="B36" s="47" t="s">
        <v>71</v>
      </c>
      <c r="C36" s="446" t="s">
        <v>92</v>
      </c>
      <c r="D36" s="447"/>
      <c r="E36" s="447"/>
      <c r="F36" s="447"/>
      <c r="G36" s="447"/>
      <c r="H36" s="447"/>
      <c r="I36" s="447"/>
      <c r="J36" s="448"/>
      <c r="K36" s="30"/>
      <c r="L36" s="30"/>
      <c r="M36" s="30"/>
      <c r="N36" s="30"/>
      <c r="O36" s="30"/>
      <c r="P36" s="30"/>
      <c r="Q36" s="32"/>
    </row>
    <row r="37" spans="1:17" s="33" customFormat="1" ht="65.25" thickBot="1">
      <c r="A37" s="454"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455"/>
      <c r="B38" s="51" t="s">
        <v>71</v>
      </c>
      <c r="C38" s="446" t="s">
        <v>92</v>
      </c>
      <c r="D38" s="447"/>
      <c r="E38" s="447"/>
      <c r="F38" s="447"/>
      <c r="G38" s="447"/>
      <c r="H38" s="447"/>
      <c r="I38" s="447"/>
      <c r="J38" s="448"/>
      <c r="K38" s="30"/>
      <c r="L38" s="30"/>
      <c r="M38" s="30"/>
      <c r="N38" s="30"/>
      <c r="O38" s="30"/>
      <c r="P38" s="30"/>
      <c r="Q38" s="32"/>
    </row>
    <row r="39" spans="1:17" s="33" customFormat="1" ht="64.5" thickBot="1">
      <c r="A39" s="454"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455"/>
      <c r="B40" s="45" t="s">
        <v>71</v>
      </c>
      <c r="C40" s="446" t="s">
        <v>93</v>
      </c>
      <c r="D40" s="447"/>
      <c r="E40" s="447"/>
      <c r="F40" s="447"/>
      <c r="G40" s="447"/>
      <c r="H40" s="447"/>
      <c r="I40" s="447"/>
      <c r="J40" s="448"/>
      <c r="K40" s="30"/>
      <c r="L40" s="30"/>
      <c r="M40" s="30"/>
      <c r="N40" s="30"/>
      <c r="O40" s="30"/>
      <c r="P40" s="30"/>
      <c r="Q40" s="32"/>
    </row>
    <row r="41" spans="1:17" s="33" customFormat="1" ht="79.5" thickBot="1">
      <c r="A41" s="454"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455"/>
      <c r="B42" s="45" t="s">
        <v>71</v>
      </c>
      <c r="C42" s="446" t="s">
        <v>94</v>
      </c>
      <c r="D42" s="447"/>
      <c r="E42" s="447"/>
      <c r="F42" s="447"/>
      <c r="G42" s="447"/>
      <c r="H42" s="447"/>
      <c r="I42" s="447"/>
      <c r="J42" s="448"/>
      <c r="K42" s="30"/>
      <c r="L42" s="30"/>
      <c r="M42" s="30"/>
      <c r="N42" s="30"/>
      <c r="O42" s="30"/>
      <c r="P42" s="30"/>
      <c r="Q42" s="32"/>
    </row>
    <row r="43" spans="1:17" s="33" customFormat="1" ht="79.5" thickBot="1">
      <c r="A43" s="454"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455"/>
      <c r="B44" s="51" t="s">
        <v>71</v>
      </c>
      <c r="C44" s="446" t="s">
        <v>95</v>
      </c>
      <c r="D44" s="462"/>
      <c r="E44" s="462"/>
      <c r="F44" s="462"/>
      <c r="G44" s="462"/>
      <c r="H44" s="462"/>
      <c r="I44" s="462"/>
      <c r="J44" s="463"/>
      <c r="K44" s="30"/>
      <c r="L44" s="30"/>
      <c r="M44" s="30"/>
      <c r="N44" s="30"/>
      <c r="O44" s="30"/>
      <c r="P44" s="30"/>
      <c r="Q44" s="32"/>
    </row>
    <row r="45" spans="1:17" s="33" customFormat="1" ht="64.5" thickBot="1">
      <c r="A45" s="454"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455"/>
      <c r="B46" s="45" t="s">
        <v>71</v>
      </c>
      <c r="C46" s="446" t="s">
        <v>95</v>
      </c>
      <c r="D46" s="462"/>
      <c r="E46" s="462"/>
      <c r="F46" s="462"/>
      <c r="G46" s="462"/>
      <c r="H46" s="462"/>
      <c r="I46" s="462"/>
      <c r="J46" s="463"/>
      <c r="K46" s="30"/>
      <c r="L46" s="30"/>
      <c r="M46" s="30"/>
      <c r="N46" s="30"/>
      <c r="O46" s="30"/>
      <c r="P46" s="30"/>
      <c r="Q46" s="32"/>
    </row>
    <row r="47" spans="1:17" s="33" customFormat="1" ht="64.5" thickBot="1">
      <c r="A47" s="454"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455"/>
      <c r="B48" s="45" t="s">
        <v>71</v>
      </c>
      <c r="C48" s="446" t="s">
        <v>94</v>
      </c>
      <c r="D48" s="447"/>
      <c r="E48" s="447"/>
      <c r="F48" s="447"/>
      <c r="G48" s="447"/>
      <c r="H48" s="447"/>
      <c r="I48" s="447"/>
      <c r="J48" s="448"/>
      <c r="K48" s="30"/>
      <c r="L48" s="30"/>
      <c r="M48" s="30"/>
      <c r="N48" s="30"/>
      <c r="O48" s="30"/>
      <c r="P48" s="30"/>
      <c r="Q48" s="32"/>
    </row>
    <row r="49" spans="1:17" s="33" customFormat="1" ht="64.5" thickBot="1">
      <c r="A49" s="454"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455"/>
      <c r="B50" s="47" t="s">
        <v>71</v>
      </c>
      <c r="C50" s="446" t="s">
        <v>93</v>
      </c>
      <c r="D50" s="447"/>
      <c r="E50" s="447"/>
      <c r="F50" s="447"/>
      <c r="G50" s="447"/>
      <c r="H50" s="447"/>
      <c r="I50" s="447"/>
      <c r="J50" s="448"/>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454"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455"/>
      <c r="B54" s="47" t="s">
        <v>71</v>
      </c>
      <c r="C54" s="446" t="s">
        <v>96</v>
      </c>
      <c r="D54" s="447"/>
      <c r="E54" s="447"/>
      <c r="F54" s="447"/>
      <c r="G54" s="447"/>
      <c r="H54" s="447"/>
      <c r="I54" s="447"/>
      <c r="J54" s="448"/>
      <c r="K54" s="30"/>
      <c r="L54" s="30"/>
      <c r="M54" s="30"/>
      <c r="N54" s="30"/>
      <c r="O54" s="30"/>
      <c r="P54" s="30"/>
      <c r="Q54" s="32"/>
    </row>
    <row r="55" spans="1:17" s="33" customFormat="1" ht="64.5" thickBot="1">
      <c r="A55" s="454"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455"/>
      <c r="B56" s="47" t="s">
        <v>71</v>
      </c>
      <c r="C56" s="446" t="s">
        <v>97</v>
      </c>
      <c r="D56" s="447"/>
      <c r="E56" s="447"/>
      <c r="F56" s="447"/>
      <c r="G56" s="447"/>
      <c r="H56" s="447"/>
      <c r="I56" s="447"/>
      <c r="J56" s="448"/>
      <c r="K56" s="30"/>
      <c r="L56" s="30"/>
      <c r="M56" s="30"/>
      <c r="N56" s="30"/>
      <c r="O56" s="30"/>
      <c r="P56" s="30"/>
      <c r="Q56" s="32"/>
    </row>
    <row r="57" spans="1:17" s="33" customFormat="1" ht="141.75" customHeight="1" thickBot="1">
      <c r="A57" s="454"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455"/>
      <c r="B58" s="45" t="s">
        <v>71</v>
      </c>
      <c r="C58" s="446" t="s">
        <v>98</v>
      </c>
      <c r="D58" s="447"/>
      <c r="E58" s="447"/>
      <c r="F58" s="447"/>
      <c r="G58" s="447"/>
      <c r="H58" s="447"/>
      <c r="I58" s="447"/>
      <c r="J58" s="448"/>
      <c r="K58" s="30"/>
      <c r="L58" s="30"/>
      <c r="M58" s="30"/>
      <c r="N58" s="30"/>
      <c r="O58" s="30"/>
      <c r="P58" s="30"/>
      <c r="Q58" s="32"/>
    </row>
    <row r="59" spans="1:17" s="33" customFormat="1" ht="79.5" thickBot="1">
      <c r="A59" s="454"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455"/>
      <c r="B60" s="45" t="s">
        <v>71</v>
      </c>
      <c r="C60" s="446" t="s">
        <v>100</v>
      </c>
      <c r="D60" s="447"/>
      <c r="E60" s="447"/>
      <c r="F60" s="447"/>
      <c r="G60" s="447"/>
      <c r="H60" s="447"/>
      <c r="I60" s="447"/>
      <c r="J60" s="447"/>
      <c r="K60" s="30"/>
      <c r="L60" s="30"/>
      <c r="M60" s="30"/>
      <c r="N60" s="30"/>
      <c r="O60" s="30"/>
      <c r="P60" s="30"/>
      <c r="Q60" s="32"/>
    </row>
    <row r="61" spans="1:17" s="33" customFormat="1" ht="64.5" thickBot="1">
      <c r="A61" s="456"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457"/>
      <c r="B62" s="47" t="s">
        <v>71</v>
      </c>
      <c r="C62" s="446" t="s">
        <v>99</v>
      </c>
      <c r="D62" s="447"/>
      <c r="E62" s="447"/>
      <c r="F62" s="447"/>
      <c r="G62" s="447"/>
      <c r="H62" s="447"/>
      <c r="I62" s="447"/>
      <c r="J62" s="447"/>
      <c r="K62" s="30"/>
      <c r="L62" s="30"/>
      <c r="M62" s="30"/>
      <c r="N62" s="30"/>
      <c r="O62" s="30"/>
      <c r="P62" s="30"/>
      <c r="Q62" s="32"/>
    </row>
    <row r="63" spans="1:17" s="33" customFormat="1" ht="130.5" customHeight="1" thickBot="1">
      <c r="A63" s="454"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455"/>
      <c r="B64" s="45" t="s">
        <v>71</v>
      </c>
      <c r="C64" s="446" t="s">
        <v>98</v>
      </c>
      <c r="D64" s="447"/>
      <c r="E64" s="447"/>
      <c r="F64" s="447"/>
      <c r="G64" s="447"/>
      <c r="H64" s="447"/>
      <c r="I64" s="447"/>
      <c r="J64" s="448"/>
      <c r="K64" s="30"/>
      <c r="L64" s="30"/>
      <c r="M64" s="30"/>
      <c r="N64" s="30"/>
      <c r="O64" s="30"/>
      <c r="P64" s="30"/>
      <c r="Q64" s="32"/>
    </row>
    <row r="65" spans="1:17" s="33" customFormat="1" ht="64.5" thickBot="1">
      <c r="A65" s="454"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455"/>
      <c r="B66" s="45" t="s">
        <v>71</v>
      </c>
      <c r="C66" s="446" t="s">
        <v>101</v>
      </c>
      <c r="D66" s="447"/>
      <c r="E66" s="447"/>
      <c r="F66" s="447"/>
      <c r="G66" s="447"/>
      <c r="H66" s="447"/>
      <c r="I66" s="447"/>
      <c r="J66" s="448"/>
      <c r="K66" s="30"/>
      <c r="L66" s="30"/>
      <c r="M66" s="30"/>
      <c r="N66" s="30"/>
      <c r="O66" s="30"/>
      <c r="P66" s="30"/>
      <c r="Q66" s="32"/>
    </row>
    <row r="67" spans="1:17" s="33" customFormat="1" ht="79.5" thickBot="1">
      <c r="A67" s="454"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455"/>
      <c r="B68" s="47" t="s">
        <v>71</v>
      </c>
      <c r="C68" s="446" t="s">
        <v>104</v>
      </c>
      <c r="D68" s="447"/>
      <c r="E68" s="447"/>
      <c r="F68" s="447"/>
      <c r="G68" s="447"/>
      <c r="H68" s="447"/>
      <c r="I68" s="447"/>
      <c r="J68" s="448"/>
      <c r="K68" s="30"/>
      <c r="L68" s="30"/>
      <c r="M68" s="30"/>
      <c r="N68" s="30"/>
      <c r="O68" s="30"/>
      <c r="P68" s="30"/>
      <c r="Q68" s="32"/>
    </row>
    <row r="69" spans="1:17" s="33" customFormat="1" ht="64.5" thickBot="1">
      <c r="A69" s="454"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455"/>
      <c r="B70" s="65" t="s">
        <v>71</v>
      </c>
      <c r="C70" s="446" t="s">
        <v>102</v>
      </c>
      <c r="D70" s="447"/>
      <c r="E70" s="447"/>
      <c r="F70" s="447"/>
      <c r="G70" s="447"/>
      <c r="H70" s="447"/>
      <c r="I70" s="447"/>
      <c r="J70" s="447"/>
      <c r="K70" s="30"/>
      <c r="L70" s="30"/>
      <c r="M70" s="30"/>
      <c r="N70" s="30"/>
      <c r="O70" s="30"/>
      <c r="P70" s="30"/>
      <c r="Q70" s="32"/>
    </row>
    <row r="71" spans="1:17" s="33" customFormat="1" ht="64.5" thickBot="1">
      <c r="A71" s="454"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455"/>
      <c r="B72" s="62" t="s">
        <v>71</v>
      </c>
      <c r="C72" s="446" t="s">
        <v>103</v>
      </c>
      <c r="D72" s="447"/>
      <c r="E72" s="447"/>
      <c r="F72" s="447"/>
      <c r="G72" s="447"/>
      <c r="H72" s="447"/>
      <c r="I72" s="447"/>
      <c r="J72" s="447"/>
      <c r="K72" s="30"/>
      <c r="L72" s="30"/>
      <c r="M72" s="30"/>
      <c r="N72" s="30"/>
      <c r="O72" s="30"/>
      <c r="P72" s="30"/>
      <c r="Q72" s="32"/>
    </row>
    <row r="73" spans="1:17" s="33" customFormat="1" ht="64.5" thickBot="1">
      <c r="A73" s="454"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455"/>
      <c r="B74" s="65" t="s">
        <v>71</v>
      </c>
      <c r="C74" s="94" t="s">
        <v>104</v>
      </c>
      <c r="D74" s="95"/>
      <c r="E74" s="95"/>
      <c r="F74" s="95"/>
      <c r="G74" s="95"/>
      <c r="H74" s="95"/>
      <c r="I74" s="95"/>
      <c r="J74" s="96"/>
      <c r="K74" s="30"/>
      <c r="L74" s="30"/>
      <c r="M74" s="30"/>
      <c r="N74" s="30"/>
      <c r="O74" s="30"/>
      <c r="P74" s="30"/>
      <c r="Q74" s="32"/>
    </row>
    <row r="75" spans="1:17" s="33" customFormat="1" ht="64.5" thickBot="1">
      <c r="A75" s="454"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455"/>
      <c r="B76" s="65" t="s">
        <v>71</v>
      </c>
      <c r="C76" s="446" t="s">
        <v>105</v>
      </c>
      <c r="D76" s="447"/>
      <c r="E76" s="447"/>
      <c r="F76" s="447"/>
      <c r="G76" s="447"/>
      <c r="H76" s="447"/>
      <c r="I76" s="447"/>
      <c r="J76" s="448"/>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454"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455"/>
      <c r="B80" s="47" t="s">
        <v>71</v>
      </c>
      <c r="C80" s="446" t="s">
        <v>106</v>
      </c>
      <c r="D80" s="447"/>
      <c r="E80" s="447"/>
      <c r="F80" s="447"/>
      <c r="G80" s="447"/>
      <c r="H80" s="447"/>
      <c r="I80" s="447"/>
      <c r="J80" s="448"/>
      <c r="K80" s="30"/>
      <c r="L80" s="30"/>
      <c r="M80" s="30"/>
      <c r="N80" s="30"/>
      <c r="O80" s="30"/>
      <c r="P80" s="30"/>
      <c r="Q80" s="32"/>
    </row>
    <row r="81" spans="1:17" s="33" customFormat="1" ht="83.25" customHeight="1" thickBot="1">
      <c r="A81" s="454"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455"/>
      <c r="B82" s="45" t="s">
        <v>71</v>
      </c>
      <c r="C82" s="446" t="s">
        <v>106</v>
      </c>
      <c r="D82" s="447"/>
      <c r="E82" s="447"/>
      <c r="F82" s="447"/>
      <c r="G82" s="447"/>
      <c r="H82" s="447"/>
      <c r="I82" s="447"/>
      <c r="J82" s="448"/>
      <c r="K82" s="30"/>
      <c r="L82" s="20"/>
      <c r="M82" s="30"/>
      <c r="N82" s="30"/>
      <c r="O82" s="30"/>
      <c r="P82" s="30"/>
      <c r="Q82" s="32"/>
    </row>
    <row r="83" spans="1:17" s="33" customFormat="1" ht="68.25" customHeight="1" thickBot="1">
      <c r="A83" s="454"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455"/>
      <c r="B84" s="45" t="s">
        <v>71</v>
      </c>
      <c r="C84" s="446" t="s">
        <v>107</v>
      </c>
      <c r="D84" s="447"/>
      <c r="E84" s="447"/>
      <c r="F84" s="447"/>
      <c r="G84" s="447"/>
      <c r="H84" s="447"/>
      <c r="I84" s="447"/>
      <c r="J84" s="448"/>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454" t="s">
        <v>73</v>
      </c>
      <c r="B87" s="27" t="s">
        <v>46</v>
      </c>
      <c r="C87" s="14">
        <v>41667</v>
      </c>
      <c r="D87" s="14">
        <v>41667</v>
      </c>
      <c r="E87" s="17" t="s">
        <v>54</v>
      </c>
      <c r="F87" s="20" t="s">
        <v>58</v>
      </c>
      <c r="G87" s="13" t="s">
        <v>56</v>
      </c>
      <c r="H87" s="4"/>
      <c r="I87" s="20" t="s">
        <v>57</v>
      </c>
      <c r="J87" s="20" t="s">
        <v>37</v>
      </c>
      <c r="O87" s="2"/>
    </row>
    <row r="88" spans="1:15" ht="51.75" thickBot="1">
      <c r="A88" s="455"/>
      <c r="B88" s="45" t="s">
        <v>71</v>
      </c>
      <c r="C88" s="446" t="s">
        <v>108</v>
      </c>
      <c r="D88" s="447"/>
      <c r="E88" s="447"/>
      <c r="F88" s="447"/>
      <c r="G88" s="447"/>
      <c r="H88" s="447"/>
      <c r="I88" s="447"/>
      <c r="J88" s="448"/>
      <c r="O88" s="2"/>
    </row>
    <row r="89" spans="1:15" ht="53.25" customHeight="1" thickBot="1">
      <c r="A89" s="452" t="s">
        <v>72</v>
      </c>
      <c r="B89" s="27" t="s">
        <v>7</v>
      </c>
      <c r="C89" s="14">
        <v>41667</v>
      </c>
      <c r="D89" s="14">
        <v>41667</v>
      </c>
      <c r="E89" s="17" t="s">
        <v>55</v>
      </c>
      <c r="F89" s="20" t="s">
        <v>58</v>
      </c>
      <c r="G89" s="13" t="s">
        <v>56</v>
      </c>
      <c r="H89" s="4"/>
      <c r="I89" s="20" t="s">
        <v>57</v>
      </c>
      <c r="J89" s="20" t="s">
        <v>37</v>
      </c>
      <c r="O89" s="2"/>
    </row>
    <row r="90" spans="1:15" ht="53.25" customHeight="1" thickBot="1">
      <c r="A90" s="453"/>
      <c r="B90" s="45" t="s">
        <v>71</v>
      </c>
      <c r="C90" s="446" t="s">
        <v>88</v>
      </c>
      <c r="D90" s="447"/>
      <c r="E90" s="447"/>
      <c r="F90" s="447"/>
      <c r="G90" s="447"/>
      <c r="H90" s="447"/>
      <c r="I90" s="447"/>
      <c r="J90" s="448"/>
      <c r="O90" s="2"/>
    </row>
    <row r="91" spans="1:15" ht="53.25" customHeight="1" thickBot="1">
      <c r="A91" s="452" t="s">
        <v>74</v>
      </c>
      <c r="B91" s="27" t="s">
        <v>46</v>
      </c>
      <c r="C91" s="14">
        <v>83333</v>
      </c>
      <c r="D91" s="14">
        <v>83333</v>
      </c>
      <c r="E91" s="17" t="s">
        <v>54</v>
      </c>
      <c r="F91" s="20" t="s">
        <v>58</v>
      </c>
      <c r="G91" s="13" t="s">
        <v>56</v>
      </c>
      <c r="H91" s="4"/>
      <c r="I91" s="20" t="s">
        <v>57</v>
      </c>
      <c r="J91" s="20" t="s">
        <v>38</v>
      </c>
      <c r="O91" s="2"/>
    </row>
    <row r="92" spans="1:15" ht="53.25" customHeight="1" thickBot="1">
      <c r="A92" s="453"/>
      <c r="B92" s="45" t="s">
        <v>71</v>
      </c>
      <c r="C92" s="449" t="s">
        <v>108</v>
      </c>
      <c r="D92" s="450"/>
      <c r="E92" s="450"/>
      <c r="F92" s="450"/>
      <c r="G92" s="450"/>
      <c r="H92" s="450"/>
      <c r="I92" s="450"/>
      <c r="J92" s="451"/>
      <c r="O92" s="2"/>
    </row>
    <row r="93" spans="1:15" ht="53.25" customHeight="1" thickBot="1">
      <c r="A93" s="452" t="s">
        <v>75</v>
      </c>
      <c r="B93" s="27" t="s">
        <v>7</v>
      </c>
      <c r="C93" s="14">
        <v>83333</v>
      </c>
      <c r="D93" s="14">
        <v>83333</v>
      </c>
      <c r="E93" s="17" t="s">
        <v>55</v>
      </c>
      <c r="F93" s="20" t="s">
        <v>58</v>
      </c>
      <c r="G93" s="13" t="s">
        <v>56</v>
      </c>
      <c r="H93" s="4"/>
      <c r="I93" s="20" t="s">
        <v>57</v>
      </c>
      <c r="J93" s="20" t="s">
        <v>38</v>
      </c>
      <c r="O93" s="2"/>
    </row>
    <row r="94" spans="1:15" ht="53.25" customHeight="1" thickBot="1">
      <c r="A94" s="453"/>
      <c r="B94" s="45" t="s">
        <v>71</v>
      </c>
      <c r="C94" s="449" t="s">
        <v>88</v>
      </c>
      <c r="D94" s="450"/>
      <c r="E94" s="450"/>
      <c r="F94" s="450"/>
      <c r="G94" s="450"/>
      <c r="H94" s="450"/>
      <c r="I94" s="450"/>
      <c r="J94" s="451"/>
      <c r="O94" s="2"/>
    </row>
    <row r="98" ht="12.75">
      <c r="E98" s="28"/>
    </row>
    <row r="99" spans="3:16" ht="14.25" customHeight="1">
      <c r="C99" s="440"/>
      <c r="D99" s="440"/>
      <c r="E99" s="440"/>
      <c r="F99" s="440"/>
      <c r="G99" s="440"/>
      <c r="H99" s="440"/>
      <c r="I99" s="440"/>
      <c r="J99" s="440"/>
      <c r="K99" s="440"/>
      <c r="L99" s="440"/>
      <c r="M99" s="440"/>
      <c r="N99" s="440"/>
      <c r="O99" s="440"/>
      <c r="P99" s="440"/>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T50"/>
  <sheetViews>
    <sheetView zoomScale="89" zoomScaleNormal="89" zoomScalePageLayoutView="0" workbookViewId="0" topLeftCell="A31">
      <selection activeCell="C30" sqref="C30:D30"/>
    </sheetView>
  </sheetViews>
  <sheetFormatPr defaultColWidth="9.140625" defaultRowHeight="12.75"/>
  <cols>
    <col min="1" max="1" width="8.140625" style="0" customWidth="1"/>
    <col min="2" max="2" width="19.8515625" style="0" customWidth="1"/>
    <col min="3" max="3" width="13.421875" style="0" customWidth="1"/>
    <col min="4" max="4" width="14.28125" style="0" customWidth="1"/>
    <col min="5" max="5" width="10.421875" style="0" customWidth="1"/>
    <col min="6" max="6" width="10.28125" style="0" customWidth="1"/>
    <col min="7" max="7" width="14.7109375" style="0" customWidth="1"/>
    <col min="8" max="8" width="14.421875" style="0" customWidth="1"/>
    <col min="9" max="9" width="14.57421875" style="0" customWidth="1"/>
    <col min="10" max="10" width="12.7109375" style="0" customWidth="1"/>
    <col min="11" max="11" width="13.8515625" style="0" customWidth="1"/>
  </cols>
  <sheetData>
    <row r="1" spans="1:11" ht="0.75" customHeight="1">
      <c r="A1" s="100"/>
      <c r="B1" s="99"/>
      <c r="C1" s="99"/>
      <c r="D1" s="99"/>
      <c r="E1" s="101"/>
      <c r="F1" s="101"/>
      <c r="G1" s="101"/>
      <c r="H1" s="99"/>
      <c r="I1" s="99"/>
      <c r="J1" s="99"/>
      <c r="K1" s="99"/>
    </row>
    <row r="2" spans="1:11" ht="20.25">
      <c r="A2" s="124" t="s">
        <v>130</v>
      </c>
      <c r="B2" s="124"/>
      <c r="C2" s="124"/>
      <c r="D2" s="124"/>
      <c r="E2" s="124"/>
      <c r="F2" s="124"/>
      <c r="G2" s="124"/>
      <c r="H2" s="124"/>
      <c r="I2" s="124"/>
      <c r="J2" s="124"/>
      <c r="K2" s="124"/>
    </row>
    <row r="3" spans="1:11" ht="19.5" customHeight="1">
      <c r="A3" s="478" t="s">
        <v>131</v>
      </c>
      <c r="B3" s="478"/>
      <c r="C3" s="478"/>
      <c r="D3" s="478"/>
      <c r="E3" s="478"/>
      <c r="F3" s="478"/>
      <c r="G3" s="478"/>
      <c r="H3" s="478"/>
      <c r="I3" s="478"/>
      <c r="J3" s="478"/>
      <c r="K3" s="99"/>
    </row>
    <row r="4" spans="1:11" ht="18.75" customHeight="1">
      <c r="A4" s="100"/>
      <c r="B4" s="102"/>
      <c r="C4" s="99"/>
      <c r="D4" s="99"/>
      <c r="E4" s="103"/>
      <c r="F4" s="101"/>
      <c r="G4" s="101"/>
      <c r="H4" s="99"/>
      <c r="I4" s="99"/>
      <c r="J4" s="99"/>
      <c r="K4" s="99"/>
    </row>
    <row r="5" spans="1:11" ht="115.5" customHeight="1">
      <c r="A5" s="470" t="s">
        <v>382</v>
      </c>
      <c r="B5" s="471"/>
      <c r="C5" s="471"/>
      <c r="D5" s="471"/>
      <c r="E5" s="471"/>
      <c r="F5" s="471"/>
      <c r="G5" s="471"/>
      <c r="H5" s="471"/>
      <c r="I5" s="471"/>
      <c r="J5" s="471"/>
      <c r="K5" s="471"/>
    </row>
    <row r="6" spans="1:11" ht="21" thickBot="1">
      <c r="A6" s="100"/>
      <c r="B6" s="102"/>
      <c r="C6" s="99"/>
      <c r="D6" s="99"/>
      <c r="E6" s="101"/>
      <c r="F6" s="101"/>
      <c r="G6" s="101"/>
      <c r="H6" s="99"/>
      <c r="I6" s="99"/>
      <c r="J6" s="99"/>
      <c r="K6" s="99"/>
    </row>
    <row r="7" spans="1:11" ht="18.75" thickBot="1">
      <c r="A7" s="474" t="s">
        <v>109</v>
      </c>
      <c r="B7" s="475"/>
      <c r="C7" s="475"/>
      <c r="D7" s="475"/>
      <c r="E7" s="475"/>
      <c r="F7" s="475"/>
      <c r="G7" s="475"/>
      <c r="H7" s="475"/>
      <c r="I7" s="475"/>
      <c r="J7" s="475"/>
      <c r="K7" s="199"/>
    </row>
    <row r="8" spans="1:11" s="98" customFormat="1" ht="50.25" customHeight="1" thickBot="1">
      <c r="A8" s="476" t="s">
        <v>60</v>
      </c>
      <c r="B8" s="476" t="s">
        <v>61</v>
      </c>
      <c r="C8" s="476" t="s">
        <v>62</v>
      </c>
      <c r="D8" s="479" t="s">
        <v>123</v>
      </c>
      <c r="E8" s="480"/>
      <c r="F8" s="476" t="s">
        <v>365</v>
      </c>
      <c r="G8" s="481" t="s">
        <v>87</v>
      </c>
      <c r="H8" s="482"/>
      <c r="I8" s="483"/>
      <c r="J8" s="484" t="s">
        <v>69</v>
      </c>
      <c r="K8" s="472" t="s">
        <v>170</v>
      </c>
    </row>
    <row r="9" spans="1:11" s="98" customFormat="1" ht="48" thickBot="1">
      <c r="A9" s="477"/>
      <c r="B9" s="477"/>
      <c r="C9" s="477"/>
      <c r="D9" s="149" t="s">
        <v>63</v>
      </c>
      <c r="E9" s="125" t="s">
        <v>64</v>
      </c>
      <c r="F9" s="477"/>
      <c r="G9" s="126" t="s">
        <v>66</v>
      </c>
      <c r="H9" s="126" t="s">
        <v>67</v>
      </c>
      <c r="I9" s="126" t="s">
        <v>68</v>
      </c>
      <c r="J9" s="485"/>
      <c r="K9" s="473"/>
    </row>
    <row r="10" spans="1:11" s="98" customFormat="1" ht="21" customHeight="1" thickBot="1">
      <c r="A10" s="128"/>
      <c r="B10" s="137" t="s">
        <v>70</v>
      </c>
      <c r="C10" s="150">
        <f>SUM(C11+C37)</f>
        <v>6833334</v>
      </c>
      <c r="D10" s="150">
        <f>SUM(D11+D37)</f>
        <v>6666667</v>
      </c>
      <c r="E10" s="141"/>
      <c r="F10" s="143"/>
      <c r="G10" s="144"/>
      <c r="H10" s="144"/>
      <c r="I10" s="145"/>
      <c r="J10" s="129"/>
      <c r="K10" s="150">
        <f>SUM(K11+K37)</f>
        <v>8610003</v>
      </c>
    </row>
    <row r="11" spans="1:11" s="98" customFormat="1" ht="19.5" customHeight="1" thickBot="1">
      <c r="A11" s="130"/>
      <c r="B11" s="136" t="s">
        <v>1</v>
      </c>
      <c r="C11" s="135">
        <f>SUM(C12:C34)</f>
        <v>6416667</v>
      </c>
      <c r="D11" s="135">
        <f>SUM(D12+D14+D16+D18+D20+D22+D24+D26+D28+D32+D34)</f>
        <v>6250000</v>
      </c>
      <c r="E11" s="142"/>
      <c r="F11" s="146"/>
      <c r="G11" s="147"/>
      <c r="H11" s="147"/>
      <c r="I11" s="148"/>
      <c r="J11" s="131"/>
      <c r="K11" s="135">
        <f>SUM(K12:K34)</f>
        <v>8110003</v>
      </c>
    </row>
    <row r="12" spans="1:11" s="98" customFormat="1" ht="67.5" customHeight="1" thickBot="1">
      <c r="A12" s="486" t="s">
        <v>121</v>
      </c>
      <c r="B12" s="105" t="s">
        <v>125</v>
      </c>
      <c r="C12" s="361">
        <v>416667</v>
      </c>
      <c r="D12" s="362">
        <v>416667</v>
      </c>
      <c r="E12" s="366" t="s">
        <v>122</v>
      </c>
      <c r="F12" s="355" t="s">
        <v>120</v>
      </c>
      <c r="G12" s="355" t="s">
        <v>190</v>
      </c>
      <c r="H12" s="355" t="s">
        <v>191</v>
      </c>
      <c r="I12" s="355" t="s">
        <v>192</v>
      </c>
      <c r="J12" s="366" t="s">
        <v>124</v>
      </c>
      <c r="K12" s="360">
        <v>500000</v>
      </c>
    </row>
    <row r="13" spans="1:12" s="98" customFormat="1" ht="62.25" customHeight="1" thickBot="1">
      <c r="A13" s="487"/>
      <c r="B13" s="121" t="s">
        <v>187</v>
      </c>
      <c r="C13" s="491" t="s">
        <v>196</v>
      </c>
      <c r="D13" s="492"/>
      <c r="E13" s="492"/>
      <c r="F13" s="492"/>
      <c r="G13" s="492"/>
      <c r="H13" s="492"/>
      <c r="I13" s="492"/>
      <c r="J13" s="493"/>
      <c r="K13" s="188"/>
      <c r="L13" s="190"/>
    </row>
    <row r="14" spans="1:11" s="98" customFormat="1" ht="115.5" customHeight="1" thickBot="1">
      <c r="A14" s="494" t="s">
        <v>72</v>
      </c>
      <c r="B14" s="106" t="s">
        <v>188</v>
      </c>
      <c r="C14" s="362">
        <v>500000</v>
      </c>
      <c r="D14" s="363">
        <v>500000</v>
      </c>
      <c r="E14" s="366" t="s">
        <v>122</v>
      </c>
      <c r="F14" s="355" t="s">
        <v>120</v>
      </c>
      <c r="G14" s="355" t="s">
        <v>190</v>
      </c>
      <c r="H14" s="355" t="s">
        <v>191</v>
      </c>
      <c r="I14" s="355" t="s">
        <v>192</v>
      </c>
      <c r="J14" s="366" t="s">
        <v>124</v>
      </c>
      <c r="K14" s="360">
        <v>600000</v>
      </c>
    </row>
    <row r="15" spans="1:11" s="98" customFormat="1" ht="15" customHeight="1" hidden="1" thickBot="1">
      <c r="A15" s="495"/>
      <c r="B15" s="108" t="s">
        <v>115</v>
      </c>
      <c r="C15" s="109"/>
      <c r="D15" s="110">
        <v>500000</v>
      </c>
      <c r="E15" s="111">
        <v>423599</v>
      </c>
      <c r="F15" s="112" t="s">
        <v>116</v>
      </c>
      <c r="G15" s="112" t="s">
        <v>117</v>
      </c>
      <c r="H15" s="112" t="s">
        <v>8</v>
      </c>
      <c r="I15" s="112" t="s">
        <v>118</v>
      </c>
      <c r="J15" s="113" t="s">
        <v>119</v>
      </c>
      <c r="K15" s="114"/>
    </row>
    <row r="16" spans="1:11" s="98" customFormat="1" ht="66.75" customHeight="1" thickBot="1">
      <c r="A16" s="495"/>
      <c r="B16" s="121" t="s">
        <v>187</v>
      </c>
      <c r="C16" s="497" t="s">
        <v>197</v>
      </c>
      <c r="D16" s="498"/>
      <c r="E16" s="492"/>
      <c r="F16" s="492"/>
      <c r="G16" s="498"/>
      <c r="H16" s="498"/>
      <c r="I16" s="492"/>
      <c r="J16" s="493"/>
      <c r="K16" s="188"/>
    </row>
    <row r="17" spans="1:11" s="98" customFormat="1" ht="13.5" customHeight="1" hidden="1" thickBot="1">
      <c r="A17" s="496"/>
      <c r="B17" s="115"/>
      <c r="C17" s="488"/>
      <c r="D17" s="489"/>
      <c r="E17" s="489"/>
      <c r="F17" s="489"/>
      <c r="G17" s="489"/>
      <c r="H17" s="489"/>
      <c r="I17" s="489"/>
      <c r="J17" s="490"/>
      <c r="K17" s="114"/>
    </row>
    <row r="18" spans="1:11" s="98" customFormat="1" ht="75" customHeight="1" thickBot="1">
      <c r="A18" s="499" t="s">
        <v>74</v>
      </c>
      <c r="B18" s="116" t="s">
        <v>189</v>
      </c>
      <c r="C18" s="364">
        <v>250000</v>
      </c>
      <c r="D18" s="364">
        <v>250000</v>
      </c>
      <c r="E18" s="366" t="s">
        <v>122</v>
      </c>
      <c r="F18" s="355" t="s">
        <v>120</v>
      </c>
      <c r="G18" s="355" t="s">
        <v>190</v>
      </c>
      <c r="H18" s="355" t="s">
        <v>191</v>
      </c>
      <c r="I18" s="355" t="s">
        <v>192</v>
      </c>
      <c r="J18" s="366" t="s">
        <v>124</v>
      </c>
      <c r="K18" s="360">
        <v>300000</v>
      </c>
    </row>
    <row r="19" spans="1:11" s="98" customFormat="1" ht="63.75" customHeight="1" thickBot="1">
      <c r="A19" s="500"/>
      <c r="B19" s="121" t="s">
        <v>187</v>
      </c>
      <c r="C19" s="491" t="s">
        <v>198</v>
      </c>
      <c r="D19" s="492"/>
      <c r="E19" s="492"/>
      <c r="F19" s="492"/>
      <c r="G19" s="492"/>
      <c r="H19" s="492"/>
      <c r="I19" s="492"/>
      <c r="J19" s="493"/>
      <c r="K19" s="188"/>
    </row>
    <row r="20" spans="1:11" s="98" customFormat="1" ht="76.5" customHeight="1" thickBot="1">
      <c r="A20" s="501" t="s">
        <v>75</v>
      </c>
      <c r="B20" s="117" t="s">
        <v>193</v>
      </c>
      <c r="C20" s="365">
        <v>416667</v>
      </c>
      <c r="D20" s="365">
        <v>416667</v>
      </c>
      <c r="E20" s="366" t="s">
        <v>122</v>
      </c>
      <c r="F20" s="355" t="s">
        <v>120</v>
      </c>
      <c r="G20" s="355" t="s">
        <v>190</v>
      </c>
      <c r="H20" s="355" t="s">
        <v>191</v>
      </c>
      <c r="I20" s="355" t="s">
        <v>192</v>
      </c>
      <c r="J20" s="366" t="s">
        <v>124</v>
      </c>
      <c r="K20" s="360">
        <v>500000</v>
      </c>
    </row>
    <row r="21" spans="1:11" s="98" customFormat="1" ht="63" customHeight="1" thickBot="1">
      <c r="A21" s="500"/>
      <c r="B21" s="121" t="s">
        <v>194</v>
      </c>
      <c r="C21" s="497" t="s">
        <v>199</v>
      </c>
      <c r="D21" s="498"/>
      <c r="E21" s="492"/>
      <c r="F21" s="492"/>
      <c r="G21" s="498"/>
      <c r="H21" s="498"/>
      <c r="I21" s="492"/>
      <c r="J21" s="493"/>
      <c r="K21" s="188"/>
    </row>
    <row r="22" spans="1:11" s="98" customFormat="1" ht="204.75" customHeight="1" thickBot="1">
      <c r="A22" s="501" t="s">
        <v>76</v>
      </c>
      <c r="B22" s="118" t="s">
        <v>344</v>
      </c>
      <c r="C22" s="365">
        <v>250000</v>
      </c>
      <c r="D22" s="365">
        <v>250000</v>
      </c>
      <c r="E22" s="366" t="s">
        <v>122</v>
      </c>
      <c r="F22" s="355" t="s">
        <v>120</v>
      </c>
      <c r="G22" s="355" t="s">
        <v>190</v>
      </c>
      <c r="H22" s="355" t="s">
        <v>191</v>
      </c>
      <c r="I22" s="355" t="s">
        <v>192</v>
      </c>
      <c r="J22" s="366" t="s">
        <v>124</v>
      </c>
      <c r="K22" s="360">
        <v>300000</v>
      </c>
    </row>
    <row r="23" spans="1:11" s="98" customFormat="1" ht="50.25" customHeight="1" thickBot="1">
      <c r="A23" s="500"/>
      <c r="B23" s="121" t="s">
        <v>194</v>
      </c>
      <c r="C23" s="502" t="s">
        <v>195</v>
      </c>
      <c r="D23" s="503"/>
      <c r="E23" s="503"/>
      <c r="F23" s="503"/>
      <c r="G23" s="503"/>
      <c r="H23" s="503"/>
      <c r="I23" s="503"/>
      <c r="J23" s="504"/>
      <c r="K23" s="188"/>
    </row>
    <row r="24" spans="1:11" s="98" customFormat="1" ht="180.75" customHeight="1" thickBot="1">
      <c r="A24" s="501" t="s">
        <v>77</v>
      </c>
      <c r="B24" s="119" t="s">
        <v>362</v>
      </c>
      <c r="C24" s="390">
        <v>2500000</v>
      </c>
      <c r="D24" s="390">
        <v>2500000</v>
      </c>
      <c r="E24" s="367" t="s">
        <v>126</v>
      </c>
      <c r="F24" s="368" t="s">
        <v>204</v>
      </c>
      <c r="G24" s="368" t="s">
        <v>190</v>
      </c>
      <c r="H24" s="368" t="s">
        <v>191</v>
      </c>
      <c r="I24" s="368" t="s">
        <v>192</v>
      </c>
      <c r="J24" s="369" t="s">
        <v>124</v>
      </c>
      <c r="K24" s="360">
        <v>3000000</v>
      </c>
    </row>
    <row r="25" spans="1:11" s="99" customFormat="1" ht="63" customHeight="1" thickBot="1">
      <c r="A25" s="500"/>
      <c r="B25" s="121" t="s">
        <v>186</v>
      </c>
      <c r="C25" s="491" t="s">
        <v>200</v>
      </c>
      <c r="D25" s="492"/>
      <c r="E25" s="492"/>
      <c r="F25" s="492"/>
      <c r="G25" s="492"/>
      <c r="H25" s="492"/>
      <c r="I25" s="492"/>
      <c r="J25" s="493"/>
      <c r="K25" s="188"/>
    </row>
    <row r="26" spans="1:11" ht="234" customHeight="1" thickBot="1">
      <c r="A26" s="501" t="s">
        <v>78</v>
      </c>
      <c r="B26" s="434" t="s">
        <v>401</v>
      </c>
      <c r="C26" s="365">
        <v>808333</v>
      </c>
      <c r="D26" s="365">
        <v>808333</v>
      </c>
      <c r="E26" s="370" t="s">
        <v>126</v>
      </c>
      <c r="F26" s="368" t="s">
        <v>204</v>
      </c>
      <c r="G26" s="355" t="s">
        <v>190</v>
      </c>
      <c r="H26" s="355" t="s">
        <v>191</v>
      </c>
      <c r="I26" s="355" t="s">
        <v>192</v>
      </c>
      <c r="J26" s="366" t="s">
        <v>124</v>
      </c>
      <c r="K26" s="360">
        <v>1370000</v>
      </c>
    </row>
    <row r="27" spans="1:11" ht="65.25" customHeight="1" thickBot="1">
      <c r="A27" s="500"/>
      <c r="B27" s="121" t="s">
        <v>186</v>
      </c>
      <c r="C27" s="491" t="s">
        <v>202</v>
      </c>
      <c r="D27" s="492"/>
      <c r="E27" s="492"/>
      <c r="F27" s="492"/>
      <c r="G27" s="492"/>
      <c r="H27" s="492"/>
      <c r="I27" s="492"/>
      <c r="J27" s="493"/>
      <c r="K27" s="188"/>
    </row>
    <row r="28" spans="1:11" ht="191.25" customHeight="1" thickBot="1">
      <c r="A28" s="505" t="s">
        <v>79</v>
      </c>
      <c r="B28" s="120" t="s">
        <v>364</v>
      </c>
      <c r="C28" s="392">
        <v>608333</v>
      </c>
      <c r="D28" s="392">
        <v>608333</v>
      </c>
      <c r="E28" s="367" t="s">
        <v>126</v>
      </c>
      <c r="F28" s="368" t="s">
        <v>204</v>
      </c>
      <c r="G28" s="355" t="s">
        <v>190</v>
      </c>
      <c r="H28" s="355" t="s">
        <v>191</v>
      </c>
      <c r="I28" s="355" t="s">
        <v>192</v>
      </c>
      <c r="J28" s="369" t="s">
        <v>124</v>
      </c>
      <c r="K28" s="360">
        <v>740003</v>
      </c>
    </row>
    <row r="29" spans="1:11" ht="52.5" customHeight="1" thickBot="1">
      <c r="A29" s="506"/>
      <c r="B29" s="121" t="s">
        <v>194</v>
      </c>
      <c r="C29" s="497" t="s">
        <v>202</v>
      </c>
      <c r="D29" s="498"/>
      <c r="E29" s="498"/>
      <c r="F29" s="498"/>
      <c r="G29" s="498"/>
      <c r="H29" s="498"/>
      <c r="I29" s="498"/>
      <c r="J29" s="507"/>
      <c r="K29" s="188"/>
    </row>
    <row r="30" spans="1:11" ht="101.25" customHeight="1" thickBot="1">
      <c r="A30" s="505" t="s">
        <v>80</v>
      </c>
      <c r="B30" s="119" t="s">
        <v>363</v>
      </c>
      <c r="C30" s="435">
        <v>166667</v>
      </c>
      <c r="D30" s="435">
        <v>166667</v>
      </c>
      <c r="E30" s="367" t="s">
        <v>126</v>
      </c>
      <c r="F30" s="368" t="s">
        <v>204</v>
      </c>
      <c r="G30" s="355" t="s">
        <v>190</v>
      </c>
      <c r="H30" s="355" t="s">
        <v>191</v>
      </c>
      <c r="I30" s="355" t="s">
        <v>192</v>
      </c>
      <c r="J30" s="366" t="s">
        <v>127</v>
      </c>
      <c r="K30" s="391">
        <v>200000</v>
      </c>
    </row>
    <row r="31" spans="1:11" ht="52.5" customHeight="1" thickBot="1">
      <c r="A31" s="506"/>
      <c r="B31" s="121" t="s">
        <v>194</v>
      </c>
      <c r="C31" s="491" t="s">
        <v>200</v>
      </c>
      <c r="D31" s="492"/>
      <c r="E31" s="492"/>
      <c r="F31" s="492"/>
      <c r="G31" s="492"/>
      <c r="H31" s="492"/>
      <c r="I31" s="492"/>
      <c r="J31" s="493"/>
      <c r="K31" s="188"/>
    </row>
    <row r="32" spans="1:11" ht="90" customHeight="1" thickBot="1">
      <c r="A32" s="501" t="s">
        <v>81</v>
      </c>
      <c r="B32" s="118" t="s">
        <v>203</v>
      </c>
      <c r="C32" s="362">
        <v>416667</v>
      </c>
      <c r="D32" s="362">
        <v>416667</v>
      </c>
      <c r="E32" s="370" t="s">
        <v>126</v>
      </c>
      <c r="F32" s="368" t="s">
        <v>204</v>
      </c>
      <c r="G32" s="355" t="s">
        <v>190</v>
      </c>
      <c r="H32" s="355" t="s">
        <v>191</v>
      </c>
      <c r="I32" s="355" t="s">
        <v>192</v>
      </c>
      <c r="J32" s="366" t="s">
        <v>127</v>
      </c>
      <c r="K32" s="360">
        <v>500000</v>
      </c>
    </row>
    <row r="33" spans="1:11" ht="65.25" customHeight="1" thickBot="1">
      <c r="A33" s="500"/>
      <c r="B33" s="121" t="s">
        <v>194</v>
      </c>
      <c r="C33" s="491" t="s">
        <v>202</v>
      </c>
      <c r="D33" s="492"/>
      <c r="E33" s="492"/>
      <c r="F33" s="492"/>
      <c r="G33" s="492"/>
      <c r="H33" s="492"/>
      <c r="I33" s="492"/>
      <c r="J33" s="493"/>
      <c r="K33" s="188"/>
    </row>
    <row r="34" spans="1:11" ht="102" customHeight="1" thickBot="1">
      <c r="A34" s="501" t="s">
        <v>82</v>
      </c>
      <c r="B34" s="120" t="s">
        <v>201</v>
      </c>
      <c r="C34" s="365">
        <v>83333</v>
      </c>
      <c r="D34" s="365">
        <v>83333</v>
      </c>
      <c r="E34" s="370" t="s">
        <v>126</v>
      </c>
      <c r="F34" s="368" t="s">
        <v>204</v>
      </c>
      <c r="G34" s="355" t="s">
        <v>190</v>
      </c>
      <c r="H34" s="355" t="s">
        <v>191</v>
      </c>
      <c r="I34" s="355" t="s">
        <v>192</v>
      </c>
      <c r="J34" s="366" t="s">
        <v>127</v>
      </c>
      <c r="K34" s="360">
        <v>100000</v>
      </c>
    </row>
    <row r="35" spans="1:11" ht="65.25" customHeight="1" thickBot="1">
      <c r="A35" s="500"/>
      <c r="B35" s="121" t="s">
        <v>194</v>
      </c>
      <c r="C35" s="491" t="s">
        <v>202</v>
      </c>
      <c r="D35" s="492"/>
      <c r="E35" s="492"/>
      <c r="F35" s="492"/>
      <c r="G35" s="492"/>
      <c r="H35" s="492"/>
      <c r="I35" s="492"/>
      <c r="J35" s="493"/>
      <c r="K35" s="188"/>
    </row>
    <row r="36" spans="1:11" ht="60.75" customHeight="1" thickBot="1">
      <c r="A36" s="499"/>
      <c r="B36" s="513"/>
      <c r="C36" s="513"/>
      <c r="D36" s="513"/>
      <c r="E36" s="513"/>
      <c r="F36" s="513"/>
      <c r="G36" s="513"/>
      <c r="H36" s="513"/>
      <c r="I36" s="513"/>
      <c r="J36" s="513"/>
      <c r="K36" s="513"/>
    </row>
    <row r="37" spans="1:46" s="122" customFormat="1" ht="21" customHeight="1" thickBot="1">
      <c r="A37" s="132"/>
      <c r="B37" s="138" t="s">
        <v>2</v>
      </c>
      <c r="C37" s="139">
        <f>C38</f>
        <v>416667</v>
      </c>
      <c r="D37" s="140">
        <f>C37</f>
        <v>416667</v>
      </c>
      <c r="E37" s="133"/>
      <c r="F37" s="133"/>
      <c r="G37" s="133"/>
      <c r="H37" s="133"/>
      <c r="I37" s="133"/>
      <c r="J37" s="134"/>
      <c r="K37" s="139">
        <f>K38</f>
        <v>500000</v>
      </c>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row>
    <row r="38" spans="1:11" ht="95.25" customHeight="1" thickBot="1">
      <c r="A38" s="501" t="s">
        <v>73</v>
      </c>
      <c r="B38" s="123" t="s">
        <v>205</v>
      </c>
      <c r="C38" s="353">
        <v>416667</v>
      </c>
      <c r="D38" s="353">
        <v>416667</v>
      </c>
      <c r="E38" s="356" t="s">
        <v>128</v>
      </c>
      <c r="F38" s="355" t="s">
        <v>120</v>
      </c>
      <c r="G38" s="355" t="s">
        <v>207</v>
      </c>
      <c r="H38" s="355" t="s">
        <v>208</v>
      </c>
      <c r="I38" s="355" t="s">
        <v>209</v>
      </c>
      <c r="J38" s="107" t="s">
        <v>206</v>
      </c>
      <c r="K38" s="354">
        <v>500000</v>
      </c>
    </row>
    <row r="39" spans="1:11" ht="39.75" customHeight="1" thickBot="1">
      <c r="A39" s="512"/>
      <c r="B39" s="121" t="s">
        <v>186</v>
      </c>
      <c r="C39" s="491" t="s">
        <v>210</v>
      </c>
      <c r="D39" s="508"/>
      <c r="E39" s="508"/>
      <c r="F39" s="508"/>
      <c r="G39" s="508"/>
      <c r="H39" s="508"/>
      <c r="I39" s="508"/>
      <c r="J39" s="509"/>
      <c r="K39" s="189"/>
    </row>
    <row r="41" ht="15">
      <c r="B41" s="104" t="s">
        <v>212</v>
      </c>
    </row>
    <row r="42" ht="15">
      <c r="B42" s="104" t="s">
        <v>213</v>
      </c>
    </row>
    <row r="43" spans="6:9" ht="12.75">
      <c r="F43" s="510" t="s">
        <v>211</v>
      </c>
      <c r="G43" s="511"/>
      <c r="H43" s="511"/>
      <c r="I43" s="511"/>
    </row>
    <row r="44" spans="6:9" ht="12.75">
      <c r="F44" s="511"/>
      <c r="G44" s="511"/>
      <c r="H44" s="511"/>
      <c r="I44" s="511"/>
    </row>
    <row r="45" spans="6:9" ht="12.75">
      <c r="F45" s="511"/>
      <c r="G45" s="511"/>
      <c r="H45" s="511"/>
      <c r="I45" s="511"/>
    </row>
    <row r="46" spans="6:9" ht="12.75">
      <c r="F46" s="511"/>
      <c r="G46" s="511"/>
      <c r="H46" s="511"/>
      <c r="I46" s="511"/>
    </row>
    <row r="47" spans="6:9" ht="12.75">
      <c r="F47" s="511"/>
      <c r="G47" s="511"/>
      <c r="H47" s="511"/>
      <c r="I47" s="511"/>
    </row>
    <row r="48" spans="6:9" ht="12.75">
      <c r="F48" s="511"/>
      <c r="G48" s="511"/>
      <c r="H48" s="511"/>
      <c r="I48" s="511"/>
    </row>
    <row r="49" spans="6:9" ht="12.75">
      <c r="F49" s="511"/>
      <c r="G49" s="511"/>
      <c r="H49" s="511"/>
      <c r="I49" s="511"/>
    </row>
    <row r="50" spans="6:9" ht="12.75">
      <c r="F50" s="511"/>
      <c r="G50" s="511"/>
      <c r="H50" s="511"/>
      <c r="I50" s="511"/>
    </row>
  </sheetData>
  <sheetProtection/>
  <mergeCells count="38">
    <mergeCell ref="C31:J31"/>
    <mergeCell ref="C39:J39"/>
    <mergeCell ref="F43:I50"/>
    <mergeCell ref="A38:A39"/>
    <mergeCell ref="A32:A33"/>
    <mergeCell ref="C33:J33"/>
    <mergeCell ref="A34:A35"/>
    <mergeCell ref="C35:J35"/>
    <mergeCell ref="A30:A31"/>
    <mergeCell ref="A36:K36"/>
    <mergeCell ref="A24:A25"/>
    <mergeCell ref="C25:J25"/>
    <mergeCell ref="A26:A27"/>
    <mergeCell ref="C27:J27"/>
    <mergeCell ref="A28:A29"/>
    <mergeCell ref="C29:J29"/>
    <mergeCell ref="A18:A19"/>
    <mergeCell ref="C19:J19"/>
    <mergeCell ref="A20:A21"/>
    <mergeCell ref="C21:J21"/>
    <mergeCell ref="A22:A23"/>
    <mergeCell ref="C23:J23"/>
    <mergeCell ref="J8:J9"/>
    <mergeCell ref="A12:A13"/>
    <mergeCell ref="C17:J17"/>
    <mergeCell ref="C13:J13"/>
    <mergeCell ref="A14:A17"/>
    <mergeCell ref="C16:J16"/>
    <mergeCell ref="A5:K5"/>
    <mergeCell ref="K8:K9"/>
    <mergeCell ref="A7:J7"/>
    <mergeCell ref="A8:A9"/>
    <mergeCell ref="A3:J3"/>
    <mergeCell ref="B8:B9"/>
    <mergeCell ref="C8:C9"/>
    <mergeCell ref="D8:E8"/>
    <mergeCell ref="F8:F9"/>
    <mergeCell ref="G8:I8"/>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F184"/>
  <sheetViews>
    <sheetView tabSelected="1" zoomScalePageLayoutView="0" workbookViewId="0" topLeftCell="A109">
      <selection activeCell="L69" sqref="L69"/>
    </sheetView>
  </sheetViews>
  <sheetFormatPr defaultColWidth="9.140625" defaultRowHeight="12.75"/>
  <cols>
    <col min="1" max="1" width="6.8515625" style="0" customWidth="1"/>
    <col min="2" max="2" width="27.140625" style="0" customWidth="1"/>
    <col min="3" max="3" width="14.14062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573" t="s">
        <v>169</v>
      </c>
      <c r="B2" s="573"/>
      <c r="C2" s="573"/>
      <c r="D2" s="573"/>
      <c r="E2" s="573"/>
      <c r="F2" s="573"/>
      <c r="G2" s="573"/>
      <c r="H2" s="573"/>
      <c r="I2" s="573"/>
      <c r="J2" s="573"/>
      <c r="K2" s="573"/>
    </row>
    <row r="3" spans="1:11" ht="20.25">
      <c r="A3" s="330"/>
      <c r="B3" s="573" t="s">
        <v>311</v>
      </c>
      <c r="C3" s="573"/>
      <c r="D3" s="573"/>
      <c r="E3" s="573"/>
      <c r="F3" s="573"/>
      <c r="G3" s="573"/>
      <c r="H3" s="573"/>
      <c r="I3" s="573"/>
      <c r="J3" s="573"/>
      <c r="K3" s="573"/>
    </row>
    <row r="4" spans="1:11" ht="137.25" customHeight="1" thickBot="1">
      <c r="A4" s="548" t="s">
        <v>396</v>
      </c>
      <c r="B4" s="549"/>
      <c r="C4" s="549"/>
      <c r="D4" s="549"/>
      <c r="E4" s="549"/>
      <c r="F4" s="549"/>
      <c r="G4" s="549"/>
      <c r="H4" s="549"/>
      <c r="I4" s="549"/>
      <c r="J4" s="549"/>
      <c r="K4" s="549"/>
    </row>
    <row r="5" spans="1:11" ht="21.75" customHeight="1" thickBot="1">
      <c r="A5" s="569" t="s">
        <v>173</v>
      </c>
      <c r="B5" s="570"/>
      <c r="C5" s="570"/>
      <c r="D5" s="570"/>
      <c r="E5" s="570"/>
      <c r="F5" s="570"/>
      <c r="G5" s="570"/>
      <c r="H5" s="570"/>
      <c r="I5" s="570"/>
      <c r="J5" s="570"/>
      <c r="K5" s="193"/>
    </row>
    <row r="6" spans="1:11" ht="45" customHeight="1">
      <c r="A6" s="550" t="s">
        <v>60</v>
      </c>
      <c r="B6" s="460" t="s">
        <v>61</v>
      </c>
      <c r="C6" s="460" t="s">
        <v>310</v>
      </c>
      <c r="D6" s="441" t="s">
        <v>86</v>
      </c>
      <c r="E6" s="442"/>
      <c r="F6" s="550" t="s">
        <v>65</v>
      </c>
      <c r="G6" s="443" t="s">
        <v>87</v>
      </c>
      <c r="H6" s="444"/>
      <c r="I6" s="445"/>
      <c r="J6" s="574" t="s">
        <v>69</v>
      </c>
      <c r="K6" s="550" t="s">
        <v>170</v>
      </c>
    </row>
    <row r="7" spans="1:11" ht="51" customHeight="1" thickBot="1">
      <c r="A7" s="551"/>
      <c r="B7" s="461"/>
      <c r="C7" s="461"/>
      <c r="D7" s="329" t="s">
        <v>63</v>
      </c>
      <c r="E7" s="328" t="s">
        <v>64</v>
      </c>
      <c r="F7" s="551"/>
      <c r="G7" s="325" t="s">
        <v>66</v>
      </c>
      <c r="H7" s="326" t="s">
        <v>67</v>
      </c>
      <c r="I7" s="327" t="s">
        <v>68</v>
      </c>
      <c r="J7" s="575"/>
      <c r="K7" s="551"/>
    </row>
    <row r="8" spans="1:11" ht="24" customHeight="1" thickBot="1">
      <c r="A8" s="151"/>
      <c r="B8" s="393" t="s">
        <v>70</v>
      </c>
      <c r="C8" s="195">
        <f>SUM(C9+C20+C64+C140+C145+C162)</f>
        <v>6156217</v>
      </c>
      <c r="D8" s="195">
        <f>C8</f>
        <v>6156217</v>
      </c>
      <c r="E8" s="152"/>
      <c r="F8" s="394"/>
      <c r="G8" s="394"/>
      <c r="H8" s="395"/>
      <c r="I8" s="395"/>
      <c r="J8" s="395"/>
      <c r="K8" s="195">
        <f>SUM(K20+K64+K145+K162)</f>
        <v>7217807</v>
      </c>
    </row>
    <row r="9" spans="1:11" ht="53.25" customHeight="1" thickBot="1">
      <c r="A9" s="415"/>
      <c r="B9" s="417" t="s">
        <v>366</v>
      </c>
      <c r="C9" s="416">
        <f>SUM(C10+C12+C14+C16+C18)</f>
        <v>250000</v>
      </c>
      <c r="D9" s="414">
        <f>C9</f>
        <v>250000</v>
      </c>
      <c r="E9" s="418"/>
      <c r="F9" s="419"/>
      <c r="G9" s="419"/>
      <c r="H9" s="420"/>
      <c r="I9" s="420"/>
      <c r="J9" s="420"/>
      <c r="K9" s="416">
        <v>300000</v>
      </c>
    </row>
    <row r="10" spans="1:11" ht="69.75" customHeight="1" thickBot="1">
      <c r="A10" s="572" t="s">
        <v>73</v>
      </c>
      <c r="B10" s="410" t="s">
        <v>397</v>
      </c>
      <c r="C10" s="407">
        <v>173791</v>
      </c>
      <c r="D10" s="407">
        <v>173791</v>
      </c>
      <c r="E10" s="406" t="s">
        <v>370</v>
      </c>
      <c r="F10" s="224" t="s">
        <v>58</v>
      </c>
      <c r="G10" s="221" t="s">
        <v>377</v>
      </c>
      <c r="H10" s="221" t="s">
        <v>378</v>
      </c>
      <c r="I10" s="221" t="s">
        <v>379</v>
      </c>
      <c r="J10" s="223" t="s">
        <v>182</v>
      </c>
      <c r="K10" s="411" t="s">
        <v>385</v>
      </c>
    </row>
    <row r="11" spans="1:11" ht="60.75" customHeight="1" thickBot="1">
      <c r="A11" s="572"/>
      <c r="B11" s="405" t="s">
        <v>168</v>
      </c>
      <c r="C11" s="585" t="s">
        <v>369</v>
      </c>
      <c r="D11" s="586"/>
      <c r="E11" s="586"/>
      <c r="F11" s="586"/>
      <c r="G11" s="586"/>
      <c r="H11" s="586"/>
      <c r="I11" s="586"/>
      <c r="J11" s="586"/>
      <c r="K11" s="399"/>
    </row>
    <row r="12" spans="1:11" ht="63.75" customHeight="1" thickBot="1">
      <c r="A12" s="587" t="s">
        <v>72</v>
      </c>
      <c r="B12" s="410" t="s">
        <v>368</v>
      </c>
      <c r="C12" s="409">
        <v>22043</v>
      </c>
      <c r="D12" s="409">
        <v>22043</v>
      </c>
      <c r="E12" s="408" t="s">
        <v>371</v>
      </c>
      <c r="F12" s="224" t="s">
        <v>58</v>
      </c>
      <c r="G12" s="221" t="s">
        <v>377</v>
      </c>
      <c r="H12" s="221" t="s">
        <v>378</v>
      </c>
      <c r="I12" s="221" t="s">
        <v>379</v>
      </c>
      <c r="J12" s="223" t="s">
        <v>182</v>
      </c>
      <c r="K12" s="411" t="s">
        <v>373</v>
      </c>
    </row>
    <row r="13" spans="1:11" ht="63" customHeight="1" thickBot="1">
      <c r="A13" s="588"/>
      <c r="B13" s="41" t="s">
        <v>168</v>
      </c>
      <c r="C13" s="589" t="s">
        <v>367</v>
      </c>
      <c r="D13" s="590"/>
      <c r="E13" s="590"/>
      <c r="F13" s="590"/>
      <c r="G13" s="590"/>
      <c r="H13" s="590"/>
      <c r="I13" s="590"/>
      <c r="J13" s="591"/>
      <c r="K13" s="396"/>
    </row>
    <row r="14" spans="1:32" s="359" customFormat="1" ht="66" customHeight="1" thickBot="1">
      <c r="A14" s="587" t="s">
        <v>74</v>
      </c>
      <c r="B14" s="410" t="s">
        <v>398</v>
      </c>
      <c r="C14" s="409">
        <v>22083</v>
      </c>
      <c r="D14" s="409">
        <v>22083</v>
      </c>
      <c r="E14" s="408" t="s">
        <v>371</v>
      </c>
      <c r="F14" s="224" t="s">
        <v>58</v>
      </c>
      <c r="G14" s="221" t="s">
        <v>377</v>
      </c>
      <c r="H14" s="221" t="s">
        <v>378</v>
      </c>
      <c r="I14" s="221" t="s">
        <v>379</v>
      </c>
      <c r="J14" s="223" t="s">
        <v>375</v>
      </c>
      <c r="K14" s="412" t="s">
        <v>376</v>
      </c>
      <c r="L14" s="594"/>
      <c r="M14" s="595"/>
      <c r="N14" s="595"/>
      <c r="O14" s="595"/>
      <c r="P14" s="595"/>
      <c r="Q14" s="595"/>
      <c r="R14" s="595"/>
      <c r="S14" s="595"/>
      <c r="T14" s="595"/>
      <c r="U14" s="595"/>
      <c r="V14" s="595"/>
      <c r="W14" s="595"/>
      <c r="X14" s="595"/>
      <c r="Y14" s="595"/>
      <c r="Z14" s="595"/>
      <c r="AA14" s="595"/>
      <c r="AB14" s="595"/>
      <c r="AC14" s="595"/>
      <c r="AD14" s="595"/>
      <c r="AE14" s="595"/>
      <c r="AF14" s="596"/>
    </row>
    <row r="15" spans="1:32" s="359" customFormat="1" ht="61.5" customHeight="1" thickBot="1">
      <c r="A15" s="588"/>
      <c r="B15" s="41" t="s">
        <v>168</v>
      </c>
      <c r="C15" s="589" t="s">
        <v>372</v>
      </c>
      <c r="D15" s="590"/>
      <c r="E15" s="590"/>
      <c r="F15" s="590"/>
      <c r="G15" s="590"/>
      <c r="H15" s="590"/>
      <c r="I15" s="590"/>
      <c r="J15" s="591"/>
      <c r="K15" s="400"/>
      <c r="L15" s="597"/>
      <c r="M15" s="598"/>
      <c r="N15" s="598"/>
      <c r="O15" s="598"/>
      <c r="P15" s="598"/>
      <c r="Q15" s="598"/>
      <c r="R15" s="598"/>
      <c r="S15" s="598"/>
      <c r="T15" s="598"/>
      <c r="U15" s="598"/>
      <c r="V15" s="598"/>
      <c r="W15" s="598"/>
      <c r="X15" s="598"/>
      <c r="Y15" s="598"/>
      <c r="Z15" s="598"/>
      <c r="AA15" s="598"/>
      <c r="AB15" s="598"/>
      <c r="AC15" s="598"/>
      <c r="AD15" s="598"/>
      <c r="AE15" s="598"/>
      <c r="AF15" s="599"/>
    </row>
    <row r="16" spans="1:32" s="33" customFormat="1" ht="63" customHeight="1" thickBot="1">
      <c r="A16" s="422"/>
      <c r="B16" s="425" t="s">
        <v>383</v>
      </c>
      <c r="C16" s="426">
        <v>12500</v>
      </c>
      <c r="D16" s="427">
        <v>12500</v>
      </c>
      <c r="E16" s="421" t="s">
        <v>381</v>
      </c>
      <c r="F16" s="224" t="s">
        <v>58</v>
      </c>
      <c r="G16" s="221" t="s">
        <v>377</v>
      </c>
      <c r="H16" s="221" t="s">
        <v>378</v>
      </c>
      <c r="I16" s="221" t="s">
        <v>379</v>
      </c>
      <c r="J16" s="223" t="s">
        <v>182</v>
      </c>
      <c r="K16" s="424">
        <v>15000</v>
      </c>
      <c r="L16" s="423"/>
      <c r="M16" s="423"/>
      <c r="N16" s="423"/>
      <c r="O16" s="423"/>
      <c r="P16" s="423"/>
      <c r="Q16" s="423"/>
      <c r="R16" s="423"/>
      <c r="S16" s="423"/>
      <c r="T16" s="423"/>
      <c r="U16" s="423"/>
      <c r="V16" s="423"/>
      <c r="W16" s="423"/>
      <c r="X16" s="423"/>
      <c r="Y16" s="423"/>
      <c r="Z16" s="423"/>
      <c r="AA16" s="423"/>
      <c r="AB16" s="423"/>
      <c r="AC16" s="423"/>
      <c r="AD16" s="423"/>
      <c r="AE16" s="423"/>
      <c r="AF16" s="423"/>
    </row>
    <row r="17" spans="1:32" s="33" customFormat="1" ht="47.25" customHeight="1" thickBot="1">
      <c r="A17" s="422"/>
      <c r="B17" s="41" t="s">
        <v>168</v>
      </c>
      <c r="C17" s="600" t="s">
        <v>384</v>
      </c>
      <c r="D17" s="601"/>
      <c r="E17" s="601"/>
      <c r="F17" s="601"/>
      <c r="G17" s="601"/>
      <c r="H17" s="601"/>
      <c r="I17" s="601"/>
      <c r="J17" s="602"/>
      <c r="K17" s="400"/>
      <c r="L17" s="423"/>
      <c r="M17" s="423"/>
      <c r="N17" s="423"/>
      <c r="O17" s="423"/>
      <c r="P17" s="423"/>
      <c r="Q17" s="423"/>
      <c r="R17" s="423"/>
      <c r="S17" s="423"/>
      <c r="T17" s="423"/>
      <c r="U17" s="423"/>
      <c r="V17" s="423"/>
      <c r="W17" s="423"/>
      <c r="X17" s="423"/>
      <c r="Y17" s="423"/>
      <c r="Z17" s="423"/>
      <c r="AA17" s="423"/>
      <c r="AB17" s="423"/>
      <c r="AC17" s="423"/>
      <c r="AD17" s="423"/>
      <c r="AE17" s="423"/>
      <c r="AF17" s="423"/>
    </row>
    <row r="18" spans="1:11" ht="64.5" customHeight="1" thickBot="1">
      <c r="A18" s="587" t="s">
        <v>75</v>
      </c>
      <c r="B18" s="410" t="s">
        <v>374</v>
      </c>
      <c r="C18" s="409">
        <v>19583</v>
      </c>
      <c r="D18" s="409">
        <v>19583</v>
      </c>
      <c r="E18" s="421" t="s">
        <v>381</v>
      </c>
      <c r="F18" s="224" t="s">
        <v>58</v>
      </c>
      <c r="G18" s="221" t="s">
        <v>377</v>
      </c>
      <c r="H18" s="221" t="s">
        <v>378</v>
      </c>
      <c r="I18" s="221" t="s">
        <v>379</v>
      </c>
      <c r="J18" s="223" t="s">
        <v>375</v>
      </c>
      <c r="K18" s="413">
        <v>23500</v>
      </c>
    </row>
    <row r="19" spans="1:11" ht="48" customHeight="1" thickBot="1">
      <c r="A19" s="588"/>
      <c r="B19" s="41" t="s">
        <v>168</v>
      </c>
      <c r="C19" s="606" t="s">
        <v>380</v>
      </c>
      <c r="D19" s="607"/>
      <c r="E19" s="607"/>
      <c r="F19" s="607"/>
      <c r="G19" s="607"/>
      <c r="H19" s="607"/>
      <c r="I19" s="607"/>
      <c r="J19" s="608"/>
      <c r="K19" s="399"/>
    </row>
    <row r="20" spans="1:11" ht="25.5" customHeight="1" thickBot="1">
      <c r="A20" s="397"/>
      <c r="B20" s="398" t="s">
        <v>0</v>
      </c>
      <c r="C20" s="401">
        <f>SUM(C21+C24+C27+C29+C33+C37+C39+C41+C44+C48+C50+C52+C54+C56+C58+C60+C62)</f>
        <v>1087880</v>
      </c>
      <c r="D20" s="401">
        <f>C20</f>
        <v>1087880</v>
      </c>
      <c r="E20" s="402"/>
      <c r="F20" s="403"/>
      <c r="G20" s="403"/>
      <c r="H20" s="404"/>
      <c r="I20" s="404"/>
      <c r="J20" s="404"/>
      <c r="K20" s="200">
        <f>SUM(K21+K24+K27+K29+K33+K37+K39+K41+K44+K48+K50+K52+K54+K56+K58+K60+K62)</f>
        <v>1298000</v>
      </c>
    </row>
    <row r="21" spans="1:11" ht="409.5" customHeight="1">
      <c r="A21" s="576" t="s">
        <v>73</v>
      </c>
      <c r="B21" s="211" t="s">
        <v>218</v>
      </c>
      <c r="C21" s="335">
        <v>110833</v>
      </c>
      <c r="D21" s="241">
        <v>110833</v>
      </c>
      <c r="E21" s="223" t="s">
        <v>316</v>
      </c>
      <c r="F21" s="224" t="s">
        <v>58</v>
      </c>
      <c r="G21" s="221" t="s">
        <v>215</v>
      </c>
      <c r="H21" s="221" t="s">
        <v>216</v>
      </c>
      <c r="I21" s="221" t="s">
        <v>217</v>
      </c>
      <c r="J21" s="223" t="s">
        <v>182</v>
      </c>
      <c r="K21" s="219">
        <v>133000</v>
      </c>
    </row>
    <row r="22" spans="1:11" ht="225.75" customHeight="1" thickBot="1">
      <c r="A22" s="577"/>
      <c r="B22" s="201" t="s">
        <v>214</v>
      </c>
      <c r="C22" s="202"/>
      <c r="D22" s="203"/>
      <c r="E22" s="204"/>
      <c r="F22" s="205"/>
      <c r="G22" s="206"/>
      <c r="H22" s="207"/>
      <c r="I22" s="208"/>
      <c r="J22" s="210"/>
      <c r="K22" s="209"/>
    </row>
    <row r="23" spans="1:11" ht="75" customHeight="1" thickBot="1">
      <c r="A23" s="578"/>
      <c r="B23" s="41" t="s">
        <v>168</v>
      </c>
      <c r="C23" s="555" t="s">
        <v>321</v>
      </c>
      <c r="D23" s="556"/>
      <c r="E23" s="556"/>
      <c r="F23" s="556"/>
      <c r="G23" s="556"/>
      <c r="H23" s="556"/>
      <c r="I23" s="556"/>
      <c r="J23" s="557"/>
      <c r="K23" s="226"/>
    </row>
    <row r="24" spans="1:11" ht="404.25" customHeight="1">
      <c r="A24" s="458" t="s">
        <v>72</v>
      </c>
      <c r="B24" s="212" t="s">
        <v>317</v>
      </c>
      <c r="C24" s="308">
        <v>38333</v>
      </c>
      <c r="D24" s="308">
        <v>38333</v>
      </c>
      <c r="E24" s="223" t="s">
        <v>315</v>
      </c>
      <c r="F24" s="222" t="s">
        <v>58</v>
      </c>
      <c r="G24" s="221" t="s">
        <v>215</v>
      </c>
      <c r="H24" s="221" t="s">
        <v>216</v>
      </c>
      <c r="I24" s="221" t="s">
        <v>217</v>
      </c>
      <c r="J24" s="225" t="s">
        <v>183</v>
      </c>
      <c r="K24" s="219">
        <v>46000</v>
      </c>
    </row>
    <row r="25" spans="1:11" ht="103.5" customHeight="1" thickBot="1">
      <c r="A25" s="571"/>
      <c r="B25" s="201" t="s">
        <v>219</v>
      </c>
      <c r="C25" s="213"/>
      <c r="D25" s="213"/>
      <c r="E25" s="214"/>
      <c r="F25" s="214"/>
      <c r="G25" s="215"/>
      <c r="H25" s="216"/>
      <c r="I25" s="217"/>
      <c r="J25" s="218"/>
      <c r="K25" s="209"/>
    </row>
    <row r="26" spans="1:11" ht="76.5" customHeight="1" thickBot="1">
      <c r="A26" s="459"/>
      <c r="B26" s="41" t="s">
        <v>168</v>
      </c>
      <c r="C26" s="518" t="s">
        <v>321</v>
      </c>
      <c r="D26" s="519"/>
      <c r="E26" s="519"/>
      <c r="F26" s="519"/>
      <c r="G26" s="519"/>
      <c r="H26" s="519"/>
      <c r="I26" s="519"/>
      <c r="J26" s="520"/>
      <c r="K26" s="42"/>
    </row>
    <row r="27" spans="1:11" ht="107.25" customHeight="1" thickBot="1">
      <c r="A27" s="458" t="s">
        <v>74</v>
      </c>
      <c r="B27" s="227" t="s">
        <v>223</v>
      </c>
      <c r="C27" s="294">
        <v>25000</v>
      </c>
      <c r="D27" s="294">
        <v>25000</v>
      </c>
      <c r="E27" s="333" t="s">
        <v>313</v>
      </c>
      <c r="F27" s="222" t="s">
        <v>58</v>
      </c>
      <c r="G27" s="221" t="s">
        <v>215</v>
      </c>
      <c r="H27" s="221" t="s">
        <v>216</v>
      </c>
      <c r="I27" s="221" t="s">
        <v>217</v>
      </c>
      <c r="J27" s="225" t="s">
        <v>183</v>
      </c>
      <c r="K27" s="220">
        <v>30000</v>
      </c>
    </row>
    <row r="28" spans="1:11" ht="60" customHeight="1" thickBot="1">
      <c r="A28" s="459"/>
      <c r="B28" s="41" t="s">
        <v>168</v>
      </c>
      <c r="C28" s="518" t="s">
        <v>222</v>
      </c>
      <c r="D28" s="519"/>
      <c r="E28" s="519"/>
      <c r="F28" s="519"/>
      <c r="G28" s="519"/>
      <c r="H28" s="519"/>
      <c r="I28" s="519"/>
      <c r="J28" s="520"/>
      <c r="K28" s="231"/>
    </row>
    <row r="29" spans="1:11" ht="139.5" customHeight="1" thickBot="1">
      <c r="A29" s="458" t="s">
        <v>75</v>
      </c>
      <c r="B29" s="227" t="s">
        <v>220</v>
      </c>
      <c r="C29" s="334">
        <v>14167</v>
      </c>
      <c r="D29" s="334">
        <v>14167</v>
      </c>
      <c r="E29" s="230" t="s">
        <v>314</v>
      </c>
      <c r="F29" s="228" t="s">
        <v>58</v>
      </c>
      <c r="G29" s="229" t="s">
        <v>215</v>
      </c>
      <c r="H29" s="229" t="s">
        <v>216</v>
      </c>
      <c r="I29" s="229" t="s">
        <v>217</v>
      </c>
      <c r="J29" s="230" t="s">
        <v>182</v>
      </c>
      <c r="K29" s="220">
        <v>17000</v>
      </c>
    </row>
    <row r="30" spans="1:11" ht="60" customHeight="1" thickBot="1">
      <c r="A30" s="459"/>
      <c r="B30" s="41" t="s">
        <v>168</v>
      </c>
      <c r="C30" s="536" t="s">
        <v>318</v>
      </c>
      <c r="D30" s="537"/>
      <c r="E30" s="537"/>
      <c r="F30" s="537"/>
      <c r="G30" s="537"/>
      <c r="H30" s="537"/>
      <c r="I30" s="537"/>
      <c r="J30" s="538"/>
      <c r="K30" s="42"/>
    </row>
    <row r="31" spans="1:11" ht="124.5" customHeight="1" thickBot="1">
      <c r="A31" s="458" t="s">
        <v>76</v>
      </c>
      <c r="B31" s="227" t="s">
        <v>320</v>
      </c>
      <c r="C31" s="334">
        <v>20000</v>
      </c>
      <c r="D31" s="334">
        <v>20000</v>
      </c>
      <c r="E31" s="230" t="s">
        <v>314</v>
      </c>
      <c r="F31" s="228" t="s">
        <v>58</v>
      </c>
      <c r="G31" s="229" t="s">
        <v>215</v>
      </c>
      <c r="H31" s="229" t="s">
        <v>216</v>
      </c>
      <c r="I31" s="229" t="s">
        <v>217</v>
      </c>
      <c r="J31" s="225" t="s">
        <v>183</v>
      </c>
      <c r="K31" s="220">
        <v>24000</v>
      </c>
    </row>
    <row r="32" spans="1:11" ht="60" customHeight="1" thickBot="1">
      <c r="A32" s="459"/>
      <c r="B32" s="41" t="s">
        <v>168</v>
      </c>
      <c r="C32" s="536" t="s">
        <v>319</v>
      </c>
      <c r="D32" s="537"/>
      <c r="E32" s="537"/>
      <c r="F32" s="537"/>
      <c r="G32" s="537"/>
      <c r="H32" s="537"/>
      <c r="I32" s="537"/>
      <c r="J32" s="538"/>
      <c r="K32" s="42"/>
    </row>
    <row r="33" spans="1:11" ht="225" customHeight="1" thickBot="1">
      <c r="A33" s="458" t="s">
        <v>77</v>
      </c>
      <c r="B33" s="227" t="s">
        <v>221</v>
      </c>
      <c r="C33" s="294">
        <v>74546</v>
      </c>
      <c r="D33" s="294">
        <v>74546</v>
      </c>
      <c r="E33" s="223" t="s">
        <v>322</v>
      </c>
      <c r="F33" s="224" t="s">
        <v>58</v>
      </c>
      <c r="G33" s="221" t="s">
        <v>215</v>
      </c>
      <c r="H33" s="221" t="s">
        <v>216</v>
      </c>
      <c r="I33" s="221" t="s">
        <v>217</v>
      </c>
      <c r="J33" s="230" t="s">
        <v>182</v>
      </c>
      <c r="K33" s="220">
        <v>82000</v>
      </c>
    </row>
    <row r="34" spans="1:11" ht="75" customHeight="1" thickBot="1">
      <c r="A34" s="459"/>
      <c r="B34" s="41" t="s">
        <v>168</v>
      </c>
      <c r="C34" s="536" t="s">
        <v>234</v>
      </c>
      <c r="D34" s="519"/>
      <c r="E34" s="519"/>
      <c r="F34" s="519"/>
      <c r="G34" s="519"/>
      <c r="H34" s="519"/>
      <c r="I34" s="519"/>
      <c r="J34" s="520"/>
      <c r="K34" s="42"/>
    </row>
    <row r="35" spans="1:11" ht="101.25" customHeight="1" thickBot="1">
      <c r="A35" s="458" t="s">
        <v>78</v>
      </c>
      <c r="B35" s="227" t="s">
        <v>312</v>
      </c>
      <c r="C35" s="331">
        <v>25000</v>
      </c>
      <c r="D35" s="294">
        <v>25000</v>
      </c>
      <c r="E35" s="223" t="s">
        <v>322</v>
      </c>
      <c r="F35" s="224" t="s">
        <v>58</v>
      </c>
      <c r="G35" s="221" t="s">
        <v>215</v>
      </c>
      <c r="H35" s="221" t="s">
        <v>216</v>
      </c>
      <c r="I35" s="221" t="s">
        <v>217</v>
      </c>
      <c r="J35" s="247" t="s">
        <v>224</v>
      </c>
      <c r="K35" s="220">
        <v>30000</v>
      </c>
    </row>
    <row r="36" spans="1:11" ht="77.25" customHeight="1" thickBot="1">
      <c r="A36" s="459"/>
      <c r="B36" s="41" t="s">
        <v>168</v>
      </c>
      <c r="C36" s="536" t="s">
        <v>234</v>
      </c>
      <c r="D36" s="519"/>
      <c r="E36" s="519"/>
      <c r="F36" s="519"/>
      <c r="G36" s="519"/>
      <c r="H36" s="519"/>
      <c r="I36" s="519"/>
      <c r="J36" s="520"/>
      <c r="K36" s="42"/>
    </row>
    <row r="37" spans="1:11" ht="138" customHeight="1" thickBot="1">
      <c r="A37" s="458" t="s">
        <v>79</v>
      </c>
      <c r="B37" s="186" t="s">
        <v>228</v>
      </c>
      <c r="C37" s="252">
        <v>116667</v>
      </c>
      <c r="D37" s="252">
        <v>116667</v>
      </c>
      <c r="E37" s="336" t="s">
        <v>323</v>
      </c>
      <c r="F37" s="249" t="s">
        <v>58</v>
      </c>
      <c r="G37" s="221" t="s">
        <v>215</v>
      </c>
      <c r="H37" s="221" t="s">
        <v>216</v>
      </c>
      <c r="I37" s="221" t="s">
        <v>217</v>
      </c>
      <c r="J37" s="250" t="s">
        <v>182</v>
      </c>
      <c r="K37" s="271">
        <v>140000</v>
      </c>
    </row>
    <row r="38" spans="1:11" ht="33.75" customHeight="1" thickBot="1">
      <c r="A38" s="459"/>
      <c r="B38" s="187" t="s">
        <v>168</v>
      </c>
      <c r="C38" s="555" t="s">
        <v>134</v>
      </c>
      <c r="D38" s="556"/>
      <c r="E38" s="556"/>
      <c r="F38" s="556"/>
      <c r="G38" s="556"/>
      <c r="H38" s="556"/>
      <c r="I38" s="556"/>
      <c r="J38" s="557"/>
      <c r="K38" s="191"/>
    </row>
    <row r="39" spans="1:11" ht="105" customHeight="1" thickBot="1">
      <c r="A39" s="454" t="s">
        <v>80</v>
      </c>
      <c r="B39" s="186" t="s">
        <v>229</v>
      </c>
      <c r="C39" s="252">
        <v>50000</v>
      </c>
      <c r="D39" s="252">
        <v>50000</v>
      </c>
      <c r="E39" s="336" t="s">
        <v>323</v>
      </c>
      <c r="F39" s="251" t="s">
        <v>58</v>
      </c>
      <c r="G39" s="221" t="s">
        <v>215</v>
      </c>
      <c r="H39" s="221" t="s">
        <v>216</v>
      </c>
      <c r="I39" s="221" t="s">
        <v>217</v>
      </c>
      <c r="J39" s="247" t="s">
        <v>224</v>
      </c>
      <c r="K39" s="332">
        <v>60000</v>
      </c>
    </row>
    <row r="40" spans="1:11" ht="39.75" customHeight="1" thickBot="1">
      <c r="A40" s="455"/>
      <c r="B40" s="243" t="s">
        <v>168</v>
      </c>
      <c r="C40" s="536" t="s">
        <v>135</v>
      </c>
      <c r="D40" s="537"/>
      <c r="E40" s="537"/>
      <c r="F40" s="537"/>
      <c r="G40" s="537"/>
      <c r="H40" s="537"/>
      <c r="I40" s="537"/>
      <c r="J40" s="538"/>
      <c r="K40" s="242"/>
    </row>
    <row r="41" spans="1:11" ht="409.5" customHeight="1">
      <c r="A41" s="566" t="s">
        <v>81</v>
      </c>
      <c r="B41" s="234" t="s">
        <v>230</v>
      </c>
      <c r="C41" s="241">
        <v>150000</v>
      </c>
      <c r="D41" s="241">
        <v>150000</v>
      </c>
      <c r="E41" s="239" t="s">
        <v>136</v>
      </c>
      <c r="F41" s="238" t="s">
        <v>58</v>
      </c>
      <c r="G41" s="221" t="s">
        <v>215</v>
      </c>
      <c r="H41" s="221" t="s">
        <v>216</v>
      </c>
      <c r="I41" s="221" t="s">
        <v>217</v>
      </c>
      <c r="J41" s="245" t="s">
        <v>226</v>
      </c>
      <c r="K41" s="240">
        <v>180000</v>
      </c>
    </row>
    <row r="42" spans="1:11" ht="8.25" customHeight="1" thickBot="1">
      <c r="A42" s="567"/>
      <c r="B42" s="233"/>
      <c r="C42" s="236"/>
      <c r="D42" s="237"/>
      <c r="E42" s="237"/>
      <c r="F42" s="237"/>
      <c r="G42" s="237"/>
      <c r="H42" s="237"/>
      <c r="I42" s="237"/>
      <c r="J42" s="246"/>
      <c r="K42" s="244"/>
    </row>
    <row r="43" spans="1:11" ht="51.75" customHeight="1" thickBot="1">
      <c r="A43" s="568"/>
      <c r="B43" s="269" t="s">
        <v>168</v>
      </c>
      <c r="C43" s="540" t="s">
        <v>225</v>
      </c>
      <c r="D43" s="541"/>
      <c r="E43" s="541"/>
      <c r="F43" s="541"/>
      <c r="G43" s="541"/>
      <c r="H43" s="541"/>
      <c r="I43" s="541"/>
      <c r="J43" s="542"/>
      <c r="K43" s="235"/>
    </row>
    <row r="44" spans="1:11" ht="409.5" customHeight="1">
      <c r="A44" s="566" t="s">
        <v>82</v>
      </c>
      <c r="B44" s="234" t="s">
        <v>231</v>
      </c>
      <c r="C44" s="264">
        <v>83333</v>
      </c>
      <c r="D44" s="252">
        <v>83333</v>
      </c>
      <c r="E44" s="239" t="s">
        <v>136</v>
      </c>
      <c r="F44" s="238" t="s">
        <v>58</v>
      </c>
      <c r="G44" s="221" t="s">
        <v>215</v>
      </c>
      <c r="H44" s="221" t="s">
        <v>216</v>
      </c>
      <c r="I44" s="221" t="s">
        <v>217</v>
      </c>
      <c r="J44" s="267" t="s">
        <v>224</v>
      </c>
      <c r="K44" s="240">
        <v>100000</v>
      </c>
    </row>
    <row r="45" spans="1:11" ht="409.5" customHeight="1">
      <c r="A45" s="567"/>
      <c r="B45" s="265" t="s">
        <v>232</v>
      </c>
      <c r="C45" s="241"/>
      <c r="D45" s="241"/>
      <c r="E45" s="256"/>
      <c r="F45" s="224"/>
      <c r="G45" s="221"/>
      <c r="H45" s="260"/>
      <c r="I45" s="221"/>
      <c r="J45" s="254"/>
      <c r="K45" s="266"/>
    </row>
    <row r="46" spans="1:11" ht="17.25" customHeight="1" thickBot="1">
      <c r="A46" s="567"/>
      <c r="B46" s="268" t="s">
        <v>227</v>
      </c>
      <c r="C46" s="255"/>
      <c r="D46" s="257"/>
      <c r="E46" s="258"/>
      <c r="F46" s="259"/>
      <c r="G46" s="261"/>
      <c r="H46" s="261"/>
      <c r="I46" s="261"/>
      <c r="J46" s="262"/>
      <c r="K46" s="263"/>
    </row>
    <row r="47" spans="1:11" ht="51" customHeight="1" thickBot="1">
      <c r="A47" s="568"/>
      <c r="B47" s="232" t="s">
        <v>168</v>
      </c>
      <c r="C47" s="540" t="s">
        <v>233</v>
      </c>
      <c r="D47" s="541"/>
      <c r="E47" s="541"/>
      <c r="F47" s="541"/>
      <c r="G47" s="541"/>
      <c r="H47" s="541"/>
      <c r="I47" s="541"/>
      <c r="J47" s="542"/>
      <c r="K47" s="253"/>
    </row>
    <row r="48" spans="1:11" ht="409.5" customHeight="1" thickBot="1">
      <c r="A48" s="454" t="s">
        <v>83</v>
      </c>
      <c r="B48" s="158" t="s">
        <v>236</v>
      </c>
      <c r="C48" s="248">
        <v>63334</v>
      </c>
      <c r="D48" s="248">
        <v>63334</v>
      </c>
      <c r="E48" s="270" t="s">
        <v>137</v>
      </c>
      <c r="F48" s="273" t="s">
        <v>58</v>
      </c>
      <c r="G48" s="274" t="s">
        <v>215</v>
      </c>
      <c r="H48" s="274" t="s">
        <v>216</v>
      </c>
      <c r="I48" s="275" t="s">
        <v>217</v>
      </c>
      <c r="J48" s="247" t="s">
        <v>184</v>
      </c>
      <c r="K48" s="271">
        <v>76000</v>
      </c>
    </row>
    <row r="49" spans="1:11" ht="46.5" customHeight="1" thickBot="1">
      <c r="A49" s="592"/>
      <c r="B49" s="187" t="s">
        <v>168</v>
      </c>
      <c r="C49" s="514" t="s">
        <v>324</v>
      </c>
      <c r="D49" s="515"/>
      <c r="E49" s="515"/>
      <c r="F49" s="515"/>
      <c r="G49" s="515"/>
      <c r="H49" s="515"/>
      <c r="I49" s="515"/>
      <c r="J49" s="516"/>
      <c r="K49" s="277"/>
    </row>
    <row r="50" spans="1:11" ht="409.5" customHeight="1" thickBot="1">
      <c r="A50" s="593" t="s">
        <v>140</v>
      </c>
      <c r="B50" s="272" t="s">
        <v>236</v>
      </c>
      <c r="C50" s="248">
        <v>63334</v>
      </c>
      <c r="D50" s="248">
        <v>63334</v>
      </c>
      <c r="E50" s="270" t="s">
        <v>137</v>
      </c>
      <c r="F50" s="273" t="s">
        <v>58</v>
      </c>
      <c r="G50" s="274" t="s">
        <v>215</v>
      </c>
      <c r="H50" s="274" t="s">
        <v>216</v>
      </c>
      <c r="I50" s="275" t="s">
        <v>217</v>
      </c>
      <c r="J50" s="247" t="s">
        <v>237</v>
      </c>
      <c r="K50" s="271">
        <v>76000</v>
      </c>
    </row>
    <row r="51" spans="1:11" ht="48.75" customHeight="1" thickBot="1">
      <c r="A51" s="455"/>
      <c r="B51" s="187" t="s">
        <v>168</v>
      </c>
      <c r="C51" s="558" t="s">
        <v>235</v>
      </c>
      <c r="D51" s="559"/>
      <c r="E51" s="559"/>
      <c r="F51" s="559"/>
      <c r="G51" s="559"/>
      <c r="H51" s="559"/>
      <c r="I51" s="559"/>
      <c r="J51" s="560"/>
      <c r="K51" s="191"/>
    </row>
    <row r="52" spans="1:11" ht="192.75" customHeight="1" thickBot="1">
      <c r="A52" s="454" t="s">
        <v>141</v>
      </c>
      <c r="B52" s="153" t="s">
        <v>240</v>
      </c>
      <c r="C52" s="248">
        <v>45833</v>
      </c>
      <c r="D52" s="248">
        <v>45833</v>
      </c>
      <c r="E52" s="270" t="s">
        <v>138</v>
      </c>
      <c r="F52" s="278" t="s">
        <v>58</v>
      </c>
      <c r="G52" s="274" t="s">
        <v>215</v>
      </c>
      <c r="H52" s="274" t="s">
        <v>216</v>
      </c>
      <c r="I52" s="275" t="s">
        <v>217</v>
      </c>
      <c r="J52" s="247" t="s">
        <v>238</v>
      </c>
      <c r="K52" s="271">
        <v>55000</v>
      </c>
    </row>
    <row r="53" spans="1:11" ht="33" customHeight="1" thickBot="1">
      <c r="A53" s="455"/>
      <c r="B53" s="187" t="s">
        <v>168</v>
      </c>
      <c r="C53" s="514" t="s">
        <v>239</v>
      </c>
      <c r="D53" s="515"/>
      <c r="E53" s="515"/>
      <c r="F53" s="515"/>
      <c r="G53" s="515"/>
      <c r="H53" s="515"/>
      <c r="I53" s="515"/>
      <c r="J53" s="516"/>
      <c r="K53" s="191"/>
    </row>
    <row r="54" spans="1:11" ht="189" customHeight="1" thickBot="1">
      <c r="A54" s="454" t="s">
        <v>142</v>
      </c>
      <c r="B54" s="153" t="s">
        <v>240</v>
      </c>
      <c r="C54" s="248">
        <v>45833</v>
      </c>
      <c r="D54" s="248">
        <v>45833</v>
      </c>
      <c r="E54" s="270" t="s">
        <v>138</v>
      </c>
      <c r="F54" s="278" t="s">
        <v>58</v>
      </c>
      <c r="G54" s="274" t="s">
        <v>215</v>
      </c>
      <c r="H54" s="274" t="s">
        <v>216</v>
      </c>
      <c r="I54" s="275" t="s">
        <v>217</v>
      </c>
      <c r="J54" s="247" t="s">
        <v>243</v>
      </c>
      <c r="K54" s="271">
        <v>55000</v>
      </c>
    </row>
    <row r="55" spans="1:11" ht="33" customHeight="1" thickBot="1">
      <c r="A55" s="455"/>
      <c r="B55" s="187" t="s">
        <v>168</v>
      </c>
      <c r="C55" s="558" t="s">
        <v>239</v>
      </c>
      <c r="D55" s="559"/>
      <c r="E55" s="559"/>
      <c r="F55" s="559"/>
      <c r="G55" s="559"/>
      <c r="H55" s="559"/>
      <c r="I55" s="559"/>
      <c r="J55" s="560"/>
      <c r="K55" s="191"/>
    </row>
    <row r="56" spans="1:11" ht="142.5" customHeight="1" thickBot="1">
      <c r="A56" s="454" t="s">
        <v>143</v>
      </c>
      <c r="B56" s="159" t="s">
        <v>242</v>
      </c>
      <c r="C56" s="252">
        <v>57500</v>
      </c>
      <c r="D56" s="252">
        <v>57500</v>
      </c>
      <c r="E56" s="279" t="s">
        <v>139</v>
      </c>
      <c r="F56" s="251" t="s">
        <v>58</v>
      </c>
      <c r="G56" s="274" t="s">
        <v>215</v>
      </c>
      <c r="H56" s="274" t="s">
        <v>216</v>
      </c>
      <c r="I56" s="275" t="s">
        <v>217</v>
      </c>
      <c r="J56" s="247" t="s">
        <v>241</v>
      </c>
      <c r="K56" s="271">
        <v>69000</v>
      </c>
    </row>
    <row r="57" spans="1:11" ht="33.75" customHeight="1" thickBot="1">
      <c r="A57" s="455"/>
      <c r="B57" s="187" t="s">
        <v>168</v>
      </c>
      <c r="C57" s="558" t="s">
        <v>244</v>
      </c>
      <c r="D57" s="559"/>
      <c r="E57" s="559"/>
      <c r="F57" s="559"/>
      <c r="G57" s="559"/>
      <c r="H57" s="559"/>
      <c r="I57" s="559"/>
      <c r="J57" s="560"/>
      <c r="K57" s="191"/>
    </row>
    <row r="58" spans="1:11" ht="141.75" customHeight="1" thickBot="1">
      <c r="A58" s="454" t="s">
        <v>144</v>
      </c>
      <c r="B58" s="280" t="s">
        <v>242</v>
      </c>
      <c r="C58" s="252">
        <v>57500</v>
      </c>
      <c r="D58" s="252">
        <v>57500</v>
      </c>
      <c r="E58" s="279" t="s">
        <v>139</v>
      </c>
      <c r="F58" s="251" t="s">
        <v>58</v>
      </c>
      <c r="G58" s="274" t="s">
        <v>215</v>
      </c>
      <c r="H58" s="274" t="s">
        <v>216</v>
      </c>
      <c r="I58" s="275" t="s">
        <v>217</v>
      </c>
      <c r="J58" s="247" t="s">
        <v>245</v>
      </c>
      <c r="K58" s="271">
        <v>69000</v>
      </c>
    </row>
    <row r="59" spans="1:11" ht="34.5" customHeight="1" thickBot="1">
      <c r="A59" s="455"/>
      <c r="B59" s="187" t="s">
        <v>168</v>
      </c>
      <c r="C59" s="558" t="s">
        <v>244</v>
      </c>
      <c r="D59" s="559"/>
      <c r="E59" s="559"/>
      <c r="F59" s="559"/>
      <c r="G59" s="559"/>
      <c r="H59" s="559"/>
      <c r="I59" s="559"/>
      <c r="J59" s="560"/>
      <c r="K59" s="191"/>
    </row>
    <row r="60" spans="1:11" ht="256.5" customHeight="1" thickBot="1">
      <c r="A60" s="454" t="s">
        <v>155</v>
      </c>
      <c r="B60" s="185" t="s">
        <v>246</v>
      </c>
      <c r="C60" s="281">
        <v>41667</v>
      </c>
      <c r="D60" s="282">
        <v>41667</v>
      </c>
      <c r="E60" s="247" t="s">
        <v>180</v>
      </c>
      <c r="F60" s="251" t="s">
        <v>58</v>
      </c>
      <c r="G60" s="274" t="s">
        <v>215</v>
      </c>
      <c r="H60" s="274" t="s">
        <v>216</v>
      </c>
      <c r="I60" s="275" t="s">
        <v>217</v>
      </c>
      <c r="J60" s="247" t="s">
        <v>184</v>
      </c>
      <c r="K60" s="271">
        <v>50000</v>
      </c>
    </row>
    <row r="61" spans="1:11" ht="34.5" customHeight="1" thickBot="1">
      <c r="A61" s="455"/>
      <c r="B61" s="187" t="s">
        <v>168</v>
      </c>
      <c r="C61" s="540" t="s">
        <v>181</v>
      </c>
      <c r="D61" s="541"/>
      <c r="E61" s="541"/>
      <c r="F61" s="541"/>
      <c r="G61" s="541"/>
      <c r="H61" s="541"/>
      <c r="I61" s="541"/>
      <c r="J61" s="542"/>
      <c r="K61" s="191"/>
    </row>
    <row r="62" spans="1:11" ht="298.5" customHeight="1" thickBot="1">
      <c r="A62" s="454" t="s">
        <v>157</v>
      </c>
      <c r="B62" s="185" t="s">
        <v>247</v>
      </c>
      <c r="C62" s="282">
        <v>50000</v>
      </c>
      <c r="D62" s="282">
        <v>50000</v>
      </c>
      <c r="E62" s="247" t="s">
        <v>180</v>
      </c>
      <c r="F62" s="251" t="s">
        <v>58</v>
      </c>
      <c r="G62" s="274" t="s">
        <v>215</v>
      </c>
      <c r="H62" s="274" t="s">
        <v>216</v>
      </c>
      <c r="I62" s="275" t="s">
        <v>217</v>
      </c>
      <c r="J62" s="247" t="s">
        <v>224</v>
      </c>
      <c r="K62" s="271">
        <v>60000</v>
      </c>
    </row>
    <row r="63" spans="1:11" ht="33.75" customHeight="1" thickBot="1">
      <c r="A63" s="455"/>
      <c r="B63" s="187" t="s">
        <v>168</v>
      </c>
      <c r="C63" s="540" t="s">
        <v>181</v>
      </c>
      <c r="D63" s="541"/>
      <c r="E63" s="541"/>
      <c r="F63" s="541"/>
      <c r="G63" s="541"/>
      <c r="H63" s="541"/>
      <c r="I63" s="541"/>
      <c r="J63" s="542"/>
      <c r="K63" s="191"/>
    </row>
    <row r="64" spans="1:11" ht="20.25" customHeight="1" thickBot="1">
      <c r="A64" s="160"/>
      <c r="B64" s="161" t="s">
        <v>1</v>
      </c>
      <c r="C64" s="162">
        <f>SUM(C65+C67+C69+C71+C73+C75+C77+C79+C81+C83+C86+C88+C90+C92+C94+C96+C98+C102+C104+C106+C108+C110+C112+C114+C116+C118+C120+C122+C124)</f>
        <v>3901670</v>
      </c>
      <c r="D64" s="162">
        <f>C64</f>
        <v>3901670</v>
      </c>
      <c r="E64" s="163"/>
      <c r="F64" s="160"/>
      <c r="G64" s="160"/>
      <c r="H64" s="164"/>
      <c r="I64" s="164"/>
      <c r="J64" s="164"/>
      <c r="K64" s="162">
        <f>SUM(K65+K67+K69+K71+K73+K75+K77+K79+K81+K83+K86+K88+K90+K92+K94+K96+K98+K102+K104+K106+K108+K110+K112+K114+K116+K118+K120+K122+K124)</f>
        <v>5119807</v>
      </c>
    </row>
    <row r="65" spans="1:11" ht="93" customHeight="1" thickBot="1">
      <c r="A65" s="531" t="s">
        <v>73</v>
      </c>
      <c r="B65" s="165" t="s">
        <v>252</v>
      </c>
      <c r="C65" s="277">
        <v>41667</v>
      </c>
      <c r="D65" s="277">
        <v>41667</v>
      </c>
      <c r="E65" s="284" t="s">
        <v>145</v>
      </c>
      <c r="F65" s="251" t="s">
        <v>58</v>
      </c>
      <c r="G65" s="274" t="s">
        <v>215</v>
      </c>
      <c r="H65" s="274" t="s">
        <v>216</v>
      </c>
      <c r="I65" s="275" t="s">
        <v>217</v>
      </c>
      <c r="J65" s="285" t="s">
        <v>184</v>
      </c>
      <c r="K65" s="292">
        <v>50000</v>
      </c>
    </row>
    <row r="66" spans="1:11" ht="120" customHeight="1" thickBot="1">
      <c r="A66" s="532"/>
      <c r="B66" s="187" t="s">
        <v>168</v>
      </c>
      <c r="C66" s="533" t="s">
        <v>249</v>
      </c>
      <c r="D66" s="534"/>
      <c r="E66" s="534"/>
      <c r="F66" s="534"/>
      <c r="G66" s="534"/>
      <c r="H66" s="534"/>
      <c r="I66" s="534"/>
      <c r="J66" s="535"/>
      <c r="K66" s="191"/>
    </row>
    <row r="67" spans="1:11" ht="69.75" customHeight="1" thickBot="1">
      <c r="A67" s="531" t="s">
        <v>72</v>
      </c>
      <c r="B67" s="283" t="s">
        <v>251</v>
      </c>
      <c r="C67" s="277">
        <v>41667</v>
      </c>
      <c r="D67" s="277">
        <v>41667</v>
      </c>
      <c r="E67" s="166" t="s">
        <v>250</v>
      </c>
      <c r="F67" s="36" t="s">
        <v>58</v>
      </c>
      <c r="G67" s="274" t="s">
        <v>215</v>
      </c>
      <c r="H67" s="274" t="s">
        <v>216</v>
      </c>
      <c r="I67" s="275" t="s">
        <v>217</v>
      </c>
      <c r="J67" s="285" t="s">
        <v>184</v>
      </c>
      <c r="K67" s="292">
        <v>50000</v>
      </c>
    </row>
    <row r="68" spans="1:11" ht="90" customHeight="1" thickBot="1">
      <c r="A68" s="532"/>
      <c r="B68" s="187" t="s">
        <v>168</v>
      </c>
      <c r="C68" s="528" t="s">
        <v>248</v>
      </c>
      <c r="D68" s="529"/>
      <c r="E68" s="529"/>
      <c r="F68" s="529"/>
      <c r="G68" s="529"/>
      <c r="H68" s="529"/>
      <c r="I68" s="529"/>
      <c r="J68" s="530"/>
      <c r="K68" s="191"/>
    </row>
    <row r="69" spans="1:11" ht="82.5" customHeight="1" thickBot="1">
      <c r="A69" s="531" t="s">
        <v>74</v>
      </c>
      <c r="B69" s="165" t="s">
        <v>254</v>
      </c>
      <c r="C69" s="286">
        <v>41667</v>
      </c>
      <c r="D69" s="286">
        <v>41667</v>
      </c>
      <c r="E69" s="287" t="s">
        <v>145</v>
      </c>
      <c r="F69" s="251" t="s">
        <v>58</v>
      </c>
      <c r="G69" s="288" t="s">
        <v>215</v>
      </c>
      <c r="H69" s="288" t="s">
        <v>216</v>
      </c>
      <c r="I69" s="289" t="s">
        <v>217</v>
      </c>
      <c r="J69" s="285" t="s">
        <v>237</v>
      </c>
      <c r="K69" s="292">
        <v>50000</v>
      </c>
    </row>
    <row r="70" spans="1:11" ht="36.75" customHeight="1" thickBot="1">
      <c r="A70" s="532"/>
      <c r="B70" s="187" t="s">
        <v>168</v>
      </c>
      <c r="C70" s="533" t="s">
        <v>255</v>
      </c>
      <c r="D70" s="534"/>
      <c r="E70" s="534"/>
      <c r="F70" s="534"/>
      <c r="G70" s="534"/>
      <c r="H70" s="534"/>
      <c r="I70" s="534"/>
      <c r="J70" s="535"/>
      <c r="K70" s="276"/>
    </row>
    <row r="71" spans="1:11" ht="80.25" customHeight="1" thickBot="1">
      <c r="A71" s="531" t="s">
        <v>75</v>
      </c>
      <c r="B71" s="283" t="s">
        <v>253</v>
      </c>
      <c r="C71" s="277">
        <v>41667</v>
      </c>
      <c r="D71" s="277">
        <v>41667</v>
      </c>
      <c r="E71" s="284" t="s">
        <v>250</v>
      </c>
      <c r="F71" s="291" t="s">
        <v>58</v>
      </c>
      <c r="G71" s="274" t="s">
        <v>215</v>
      </c>
      <c r="H71" s="274" t="s">
        <v>216</v>
      </c>
      <c r="I71" s="275" t="s">
        <v>217</v>
      </c>
      <c r="J71" s="290" t="s">
        <v>237</v>
      </c>
      <c r="K71" s="292">
        <v>50000</v>
      </c>
    </row>
    <row r="72" spans="1:11" ht="46.5" customHeight="1" thickBot="1">
      <c r="A72" s="532"/>
      <c r="B72" s="187" t="s">
        <v>168</v>
      </c>
      <c r="C72" s="528" t="s">
        <v>256</v>
      </c>
      <c r="D72" s="529"/>
      <c r="E72" s="529"/>
      <c r="F72" s="529"/>
      <c r="G72" s="529"/>
      <c r="H72" s="529"/>
      <c r="I72" s="529"/>
      <c r="J72" s="530"/>
      <c r="K72" s="191"/>
    </row>
    <row r="73" spans="1:11" ht="291" customHeight="1" thickBot="1">
      <c r="A73" s="561" t="s">
        <v>76</v>
      </c>
      <c r="B73" s="165" t="s">
        <v>257</v>
      </c>
      <c r="C73" s="277">
        <v>66667</v>
      </c>
      <c r="D73" s="277">
        <v>66667</v>
      </c>
      <c r="E73" s="284" t="s">
        <v>146</v>
      </c>
      <c r="F73" s="251" t="s">
        <v>58</v>
      </c>
      <c r="G73" s="274" t="s">
        <v>215</v>
      </c>
      <c r="H73" s="274" t="s">
        <v>216</v>
      </c>
      <c r="I73" s="275" t="s">
        <v>217</v>
      </c>
      <c r="J73" s="285" t="s">
        <v>184</v>
      </c>
      <c r="K73" s="292">
        <v>80000</v>
      </c>
    </row>
    <row r="74" spans="1:11" ht="75.75" customHeight="1" thickBot="1">
      <c r="A74" s="562"/>
      <c r="B74" s="187" t="s">
        <v>168</v>
      </c>
      <c r="C74" s="563" t="s">
        <v>258</v>
      </c>
      <c r="D74" s="564"/>
      <c r="E74" s="564"/>
      <c r="F74" s="564"/>
      <c r="G74" s="564"/>
      <c r="H74" s="564"/>
      <c r="I74" s="564"/>
      <c r="J74" s="565"/>
      <c r="K74" s="191"/>
    </row>
    <row r="75" spans="1:11" ht="87" customHeight="1" thickBot="1">
      <c r="A75" s="561" t="s">
        <v>77</v>
      </c>
      <c r="B75" s="165" t="s">
        <v>332</v>
      </c>
      <c r="C75" s="277">
        <v>16667</v>
      </c>
      <c r="D75" s="277">
        <v>16667</v>
      </c>
      <c r="E75" s="284" t="s">
        <v>403</v>
      </c>
      <c r="F75" s="251" t="s">
        <v>58</v>
      </c>
      <c r="G75" s="274" t="s">
        <v>215</v>
      </c>
      <c r="H75" s="274" t="s">
        <v>216</v>
      </c>
      <c r="I75" s="275" t="s">
        <v>217</v>
      </c>
      <c r="J75" s="247" t="s">
        <v>185</v>
      </c>
      <c r="K75" s="292">
        <v>20000</v>
      </c>
    </row>
    <row r="76" spans="1:11" ht="62.25" customHeight="1" thickBot="1">
      <c r="A76" s="562"/>
      <c r="B76" s="187" t="s">
        <v>168</v>
      </c>
      <c r="C76" s="563" t="s">
        <v>333</v>
      </c>
      <c r="D76" s="564"/>
      <c r="E76" s="564"/>
      <c r="F76" s="564"/>
      <c r="G76" s="564"/>
      <c r="H76" s="564"/>
      <c r="I76" s="564"/>
      <c r="J76" s="565"/>
      <c r="K76" s="191"/>
    </row>
    <row r="77" spans="1:11" ht="235.5" customHeight="1" thickBot="1">
      <c r="A77" s="454" t="s">
        <v>78</v>
      </c>
      <c r="B77" s="167" t="s">
        <v>259</v>
      </c>
      <c r="C77" s="248">
        <v>333333</v>
      </c>
      <c r="D77" s="248">
        <v>333333</v>
      </c>
      <c r="E77" s="247" t="s">
        <v>147</v>
      </c>
      <c r="F77" s="278" t="s">
        <v>58</v>
      </c>
      <c r="G77" s="274" t="s">
        <v>215</v>
      </c>
      <c r="H77" s="274" t="s">
        <v>216</v>
      </c>
      <c r="I77" s="275" t="s">
        <v>217</v>
      </c>
      <c r="J77" s="247" t="s">
        <v>184</v>
      </c>
      <c r="K77" s="292">
        <v>399999</v>
      </c>
    </row>
    <row r="78" spans="1:11" ht="48" customHeight="1" thickBot="1">
      <c r="A78" s="455"/>
      <c r="B78" s="187" t="s">
        <v>168</v>
      </c>
      <c r="C78" s="518" t="s">
        <v>260</v>
      </c>
      <c r="D78" s="519"/>
      <c r="E78" s="519"/>
      <c r="F78" s="519"/>
      <c r="G78" s="519"/>
      <c r="H78" s="519"/>
      <c r="I78" s="519"/>
      <c r="J78" s="520"/>
      <c r="K78" s="191"/>
    </row>
    <row r="79" spans="1:11" ht="82.5" customHeight="1" thickBot="1">
      <c r="A79" s="454" t="s">
        <v>79</v>
      </c>
      <c r="B79" s="168" t="s">
        <v>148</v>
      </c>
      <c r="C79" s="248">
        <v>166667</v>
      </c>
      <c r="D79" s="248">
        <v>166667</v>
      </c>
      <c r="E79" s="154" t="s">
        <v>149</v>
      </c>
      <c r="F79" s="278" t="s">
        <v>58</v>
      </c>
      <c r="G79" s="274" t="s">
        <v>215</v>
      </c>
      <c r="H79" s="274" t="s">
        <v>216</v>
      </c>
      <c r="I79" s="275" t="s">
        <v>217</v>
      </c>
      <c r="J79" s="247" t="s">
        <v>184</v>
      </c>
      <c r="K79" s="292">
        <v>200001</v>
      </c>
    </row>
    <row r="80" spans="1:11" ht="45.75" customHeight="1" thickBot="1">
      <c r="A80" s="455"/>
      <c r="B80" s="187" t="s">
        <v>168</v>
      </c>
      <c r="C80" s="545" t="s">
        <v>265</v>
      </c>
      <c r="D80" s="546"/>
      <c r="E80" s="546"/>
      <c r="F80" s="546"/>
      <c r="G80" s="546"/>
      <c r="H80" s="546"/>
      <c r="I80" s="546"/>
      <c r="J80" s="547"/>
      <c r="K80" s="296"/>
    </row>
    <row r="81" spans="1:11" ht="67.5" customHeight="1" thickBot="1">
      <c r="A81" s="454" t="s">
        <v>80</v>
      </c>
      <c r="B81" s="168" t="s">
        <v>266</v>
      </c>
      <c r="C81" s="293">
        <v>41667</v>
      </c>
      <c r="D81" s="294">
        <v>41667</v>
      </c>
      <c r="E81" s="154" t="s">
        <v>149</v>
      </c>
      <c r="F81" s="278" t="s">
        <v>58</v>
      </c>
      <c r="G81" s="274" t="s">
        <v>215</v>
      </c>
      <c r="H81" s="274" t="s">
        <v>216</v>
      </c>
      <c r="I81" s="275" t="s">
        <v>217</v>
      </c>
      <c r="J81" s="247" t="s">
        <v>185</v>
      </c>
      <c r="K81" s="295">
        <v>50000</v>
      </c>
    </row>
    <row r="82" spans="1:11" ht="45.75" customHeight="1" thickBot="1">
      <c r="A82" s="544"/>
      <c r="B82" s="187" t="s">
        <v>168</v>
      </c>
      <c r="C82" s="545" t="s">
        <v>265</v>
      </c>
      <c r="D82" s="546"/>
      <c r="E82" s="546"/>
      <c r="F82" s="546"/>
      <c r="G82" s="546"/>
      <c r="H82" s="546"/>
      <c r="I82" s="546"/>
      <c r="J82" s="547"/>
      <c r="K82" s="346"/>
    </row>
    <row r="83" spans="1:11" ht="409.5" customHeight="1">
      <c r="A83" s="454" t="s">
        <v>81</v>
      </c>
      <c r="B83" s="351" t="s">
        <v>400</v>
      </c>
      <c r="C83" s="349">
        <v>552500</v>
      </c>
      <c r="D83" s="307" t="s">
        <v>402</v>
      </c>
      <c r="E83" s="345" t="s">
        <v>152</v>
      </c>
      <c r="F83" s="251" t="s">
        <v>58</v>
      </c>
      <c r="G83" s="288" t="s">
        <v>215</v>
      </c>
      <c r="H83" s="288" t="s">
        <v>216</v>
      </c>
      <c r="I83" s="289" t="s">
        <v>217</v>
      </c>
      <c r="J83" s="267" t="s">
        <v>184</v>
      </c>
      <c r="K83" s="348">
        <v>852623</v>
      </c>
    </row>
    <row r="84" spans="1:11" ht="15.75" customHeight="1" thickBot="1">
      <c r="A84" s="552"/>
      <c r="B84" s="352">
        <v>0.2</v>
      </c>
      <c r="C84" s="350"/>
      <c r="D84" s="301"/>
      <c r="E84" s="344"/>
      <c r="F84" s="343"/>
      <c r="G84" s="221"/>
      <c r="H84" s="221"/>
      <c r="I84" s="304"/>
      <c r="J84" s="344"/>
      <c r="K84" s="347"/>
    </row>
    <row r="85" spans="1:11" ht="60.75" customHeight="1" thickBot="1">
      <c r="A85" s="455"/>
      <c r="B85" s="232" t="s">
        <v>168</v>
      </c>
      <c r="C85" s="543" t="s">
        <v>261</v>
      </c>
      <c r="D85" s="543"/>
      <c r="E85" s="543"/>
      <c r="F85" s="543"/>
      <c r="G85" s="543"/>
      <c r="H85" s="543"/>
      <c r="I85" s="543"/>
      <c r="J85" s="543"/>
      <c r="K85" s="276"/>
    </row>
    <row r="86" spans="1:11" ht="71.25" customHeight="1" thickBot="1">
      <c r="A86" s="454" t="s">
        <v>82</v>
      </c>
      <c r="B86" s="192" t="s">
        <v>275</v>
      </c>
      <c r="C86" s="301">
        <v>358500</v>
      </c>
      <c r="D86" s="301">
        <v>358500</v>
      </c>
      <c r="E86" s="302" t="s">
        <v>152</v>
      </c>
      <c r="F86" s="303" t="s">
        <v>58</v>
      </c>
      <c r="G86" s="304" t="s">
        <v>215</v>
      </c>
      <c r="H86" s="304" t="s">
        <v>216</v>
      </c>
      <c r="I86" s="305" t="s">
        <v>217</v>
      </c>
      <c r="J86" s="302" t="s">
        <v>184</v>
      </c>
      <c r="K86" s="295">
        <v>602954</v>
      </c>
    </row>
    <row r="87" spans="1:11" ht="59.25" customHeight="1" thickBot="1">
      <c r="A87" s="455"/>
      <c r="B87" s="187" t="s">
        <v>168</v>
      </c>
      <c r="C87" s="536" t="s">
        <v>276</v>
      </c>
      <c r="D87" s="537"/>
      <c r="E87" s="537"/>
      <c r="F87" s="537"/>
      <c r="G87" s="537"/>
      <c r="H87" s="537"/>
      <c r="I87" s="537"/>
      <c r="J87" s="538"/>
      <c r="K87" s="276"/>
    </row>
    <row r="88" spans="1:11" ht="141" customHeight="1" thickBot="1">
      <c r="A88" s="454" t="s">
        <v>83</v>
      </c>
      <c r="B88" s="192" t="s">
        <v>264</v>
      </c>
      <c r="C88" s="308">
        <v>120000</v>
      </c>
      <c r="D88" s="308">
        <v>120000</v>
      </c>
      <c r="E88" s="309" t="s">
        <v>152</v>
      </c>
      <c r="F88" s="310" t="s">
        <v>58</v>
      </c>
      <c r="G88" s="221" t="s">
        <v>215</v>
      </c>
      <c r="H88" s="221" t="s">
        <v>216</v>
      </c>
      <c r="I88" s="311" t="s">
        <v>217</v>
      </c>
      <c r="J88" s="309" t="s">
        <v>185</v>
      </c>
      <c r="K88" s="295">
        <v>185184</v>
      </c>
    </row>
    <row r="89" spans="1:11" ht="48" customHeight="1" thickBot="1">
      <c r="A89" s="455"/>
      <c r="B89" s="187" t="s">
        <v>168</v>
      </c>
      <c r="C89" s="543" t="s">
        <v>277</v>
      </c>
      <c r="D89" s="543"/>
      <c r="E89" s="543"/>
      <c r="F89" s="543"/>
      <c r="G89" s="543"/>
      <c r="H89" s="543"/>
      <c r="I89" s="543"/>
      <c r="J89" s="543"/>
      <c r="K89" s="276"/>
    </row>
    <row r="90" spans="1:11" ht="224.25" customHeight="1" thickBot="1">
      <c r="A90" s="517">
        <v>13</v>
      </c>
      <c r="B90" s="192" t="s">
        <v>341</v>
      </c>
      <c r="C90" s="312">
        <v>60000</v>
      </c>
      <c r="D90" s="313">
        <v>60000</v>
      </c>
      <c r="E90" s="302" t="s">
        <v>152</v>
      </c>
      <c r="F90" s="303" t="s">
        <v>58</v>
      </c>
      <c r="G90" s="304" t="s">
        <v>215</v>
      </c>
      <c r="H90" s="304" t="s">
        <v>216</v>
      </c>
      <c r="I90" s="305" t="s">
        <v>217</v>
      </c>
      <c r="J90" s="302" t="s">
        <v>185</v>
      </c>
      <c r="K90" s="295">
        <v>92593</v>
      </c>
    </row>
    <row r="91" spans="1:11" ht="48" customHeight="1" thickBot="1">
      <c r="A91" s="455"/>
      <c r="B91" s="187" t="s">
        <v>168</v>
      </c>
      <c r="C91" s="518" t="s">
        <v>277</v>
      </c>
      <c r="D91" s="519"/>
      <c r="E91" s="519"/>
      <c r="F91" s="519"/>
      <c r="G91" s="519"/>
      <c r="H91" s="519"/>
      <c r="I91" s="519"/>
      <c r="J91" s="520"/>
      <c r="K91" s="191"/>
    </row>
    <row r="92" spans="1:11" ht="161.25" customHeight="1" thickBot="1">
      <c r="A92" s="454" t="s">
        <v>141</v>
      </c>
      <c r="B92" s="192" t="s">
        <v>263</v>
      </c>
      <c r="C92" s="294">
        <v>49000</v>
      </c>
      <c r="D92" s="294">
        <v>49000</v>
      </c>
      <c r="E92" s="247" t="s">
        <v>152</v>
      </c>
      <c r="F92" s="278" t="s">
        <v>58</v>
      </c>
      <c r="G92" s="274" t="s">
        <v>215</v>
      </c>
      <c r="H92" s="274" t="s">
        <v>216</v>
      </c>
      <c r="I92" s="275" t="s">
        <v>217</v>
      </c>
      <c r="J92" s="247" t="s">
        <v>184</v>
      </c>
      <c r="K92" s="295">
        <v>64423</v>
      </c>
    </row>
    <row r="93" spans="1:11" ht="48" customHeight="1" thickBot="1">
      <c r="A93" s="517"/>
      <c r="B93" s="187" t="s">
        <v>168</v>
      </c>
      <c r="C93" s="518" t="s">
        <v>262</v>
      </c>
      <c r="D93" s="519"/>
      <c r="E93" s="519"/>
      <c r="F93" s="519"/>
      <c r="G93" s="519"/>
      <c r="H93" s="519"/>
      <c r="I93" s="519"/>
      <c r="J93" s="520"/>
      <c r="K93" s="191"/>
    </row>
    <row r="94" spans="1:11" ht="195" customHeight="1" thickBot="1">
      <c r="A94" s="523" t="s">
        <v>142</v>
      </c>
      <c r="B94" s="192" t="s">
        <v>281</v>
      </c>
      <c r="C94" s="294">
        <v>70000</v>
      </c>
      <c r="D94" s="294">
        <v>70000</v>
      </c>
      <c r="E94" s="247" t="s">
        <v>152</v>
      </c>
      <c r="F94" s="278" t="s">
        <v>58</v>
      </c>
      <c r="G94" s="274" t="s">
        <v>215</v>
      </c>
      <c r="H94" s="274" t="s">
        <v>216</v>
      </c>
      <c r="I94" s="275" t="s">
        <v>217</v>
      </c>
      <c r="J94" s="298" t="s">
        <v>282</v>
      </c>
      <c r="K94" s="295">
        <v>92033</v>
      </c>
    </row>
    <row r="95" spans="1:11" ht="48" customHeight="1" thickBot="1">
      <c r="A95" s="523"/>
      <c r="B95" s="187" t="s">
        <v>168</v>
      </c>
      <c r="C95" s="518" t="s">
        <v>262</v>
      </c>
      <c r="D95" s="519"/>
      <c r="E95" s="519"/>
      <c r="F95" s="519"/>
      <c r="G95" s="519"/>
      <c r="H95" s="519"/>
      <c r="I95" s="519"/>
      <c r="J95" s="520"/>
      <c r="K95" s="276"/>
    </row>
    <row r="96" spans="1:11" ht="66" customHeight="1" thickBot="1">
      <c r="A96" s="517" t="s">
        <v>143</v>
      </c>
      <c r="B96" s="194" t="s">
        <v>278</v>
      </c>
      <c r="C96" s="294">
        <v>80000</v>
      </c>
      <c r="D96" s="294">
        <v>80000</v>
      </c>
      <c r="E96" s="247" t="s">
        <v>152</v>
      </c>
      <c r="F96" s="278" t="s">
        <v>58</v>
      </c>
      <c r="G96" s="274" t="s">
        <v>215</v>
      </c>
      <c r="H96" s="274" t="s">
        <v>216</v>
      </c>
      <c r="I96" s="275" t="s">
        <v>217</v>
      </c>
      <c r="J96" s="247" t="s">
        <v>184</v>
      </c>
      <c r="K96" s="306">
        <v>96000</v>
      </c>
    </row>
    <row r="97" spans="1:11" ht="48" customHeight="1" thickBot="1">
      <c r="A97" s="517"/>
      <c r="B97" s="187" t="s">
        <v>168</v>
      </c>
      <c r="C97" s="518" t="s">
        <v>277</v>
      </c>
      <c r="D97" s="519"/>
      <c r="E97" s="519"/>
      <c r="F97" s="519"/>
      <c r="G97" s="519"/>
      <c r="H97" s="519"/>
      <c r="I97" s="519"/>
      <c r="J97" s="520"/>
      <c r="K97" s="191"/>
    </row>
    <row r="98" spans="1:11" ht="66.75" customHeight="1" thickBot="1">
      <c r="A98" s="523" t="s">
        <v>144</v>
      </c>
      <c r="B98" s="192" t="s">
        <v>279</v>
      </c>
      <c r="C98" s="307">
        <v>45000</v>
      </c>
      <c r="D98" s="307">
        <v>45000</v>
      </c>
      <c r="E98" s="285" t="s">
        <v>152</v>
      </c>
      <c r="F98" s="251" t="s">
        <v>58</v>
      </c>
      <c r="G98" s="288" t="s">
        <v>215</v>
      </c>
      <c r="H98" s="288" t="s">
        <v>216</v>
      </c>
      <c r="I98" s="289" t="s">
        <v>217</v>
      </c>
      <c r="J98" s="285" t="s">
        <v>184</v>
      </c>
      <c r="K98" s="295">
        <v>54000</v>
      </c>
    </row>
    <row r="99" spans="1:11" ht="48" customHeight="1" thickBot="1">
      <c r="A99" s="524"/>
      <c r="B99" s="187" t="s">
        <v>168</v>
      </c>
      <c r="C99" s="521" t="s">
        <v>280</v>
      </c>
      <c r="D99" s="522"/>
      <c r="E99" s="522"/>
      <c r="F99" s="522"/>
      <c r="G99" s="522"/>
      <c r="H99" s="522"/>
      <c r="I99" s="522"/>
      <c r="J99" s="522"/>
      <c r="K99" s="276"/>
    </row>
    <row r="100" spans="1:11" ht="67.5" customHeight="1" thickBot="1">
      <c r="A100" s="454"/>
      <c r="B100" s="192" t="s">
        <v>334</v>
      </c>
      <c r="C100" s="307">
        <v>25158</v>
      </c>
      <c r="D100" s="307">
        <v>25158</v>
      </c>
      <c r="E100" s="285" t="s">
        <v>152</v>
      </c>
      <c r="F100" s="251" t="s">
        <v>58</v>
      </c>
      <c r="G100" s="288" t="s">
        <v>215</v>
      </c>
      <c r="H100" s="288" t="s">
        <v>216</v>
      </c>
      <c r="I100" s="289" t="s">
        <v>217</v>
      </c>
      <c r="J100" s="285" t="s">
        <v>185</v>
      </c>
      <c r="K100" s="295">
        <v>30190</v>
      </c>
    </row>
    <row r="101" spans="1:11" ht="48" customHeight="1" thickBot="1">
      <c r="A101" s="455"/>
      <c r="B101" s="187" t="s">
        <v>168</v>
      </c>
      <c r="C101" s="521" t="s">
        <v>280</v>
      </c>
      <c r="D101" s="522"/>
      <c r="E101" s="522"/>
      <c r="F101" s="522"/>
      <c r="G101" s="522"/>
      <c r="H101" s="522"/>
      <c r="I101" s="522"/>
      <c r="J101" s="522"/>
      <c r="K101" s="276"/>
    </row>
    <row r="102" spans="1:11" ht="66" customHeight="1" thickBot="1">
      <c r="A102" s="454" t="s">
        <v>155</v>
      </c>
      <c r="B102" s="192" t="s">
        <v>179</v>
      </c>
      <c r="C102" s="282">
        <v>125000</v>
      </c>
      <c r="D102" s="282">
        <v>125000</v>
      </c>
      <c r="E102" s="157" t="s">
        <v>156</v>
      </c>
      <c r="F102" s="20" t="s">
        <v>58</v>
      </c>
      <c r="G102" s="155" t="s">
        <v>56</v>
      </c>
      <c r="H102" s="156"/>
      <c r="I102" s="157" t="s">
        <v>57</v>
      </c>
      <c r="J102" s="285" t="s">
        <v>184</v>
      </c>
      <c r="K102" s="292">
        <v>150000</v>
      </c>
    </row>
    <row r="103" spans="1:11" ht="48" customHeight="1" thickBot="1">
      <c r="A103" s="455"/>
      <c r="B103" s="187" t="s">
        <v>168</v>
      </c>
      <c r="C103" s="540" t="s">
        <v>286</v>
      </c>
      <c r="D103" s="541"/>
      <c r="E103" s="541"/>
      <c r="F103" s="541"/>
      <c r="G103" s="541"/>
      <c r="H103" s="541"/>
      <c r="I103" s="541"/>
      <c r="J103" s="541"/>
      <c r="K103" s="542"/>
    </row>
    <row r="104" spans="1:11" ht="189" customHeight="1" thickBot="1">
      <c r="A104" s="454" t="s">
        <v>157</v>
      </c>
      <c r="B104" s="167" t="s">
        <v>267</v>
      </c>
      <c r="C104" s="252">
        <v>125000</v>
      </c>
      <c r="D104" s="252">
        <v>125000</v>
      </c>
      <c r="E104" s="285" t="s">
        <v>268</v>
      </c>
      <c r="F104" s="251" t="s">
        <v>58</v>
      </c>
      <c r="G104" s="288" t="s">
        <v>215</v>
      </c>
      <c r="H104" s="288" t="s">
        <v>216</v>
      </c>
      <c r="I104" s="289" t="s">
        <v>217</v>
      </c>
      <c r="J104" s="285" t="s">
        <v>185</v>
      </c>
      <c r="K104" s="292">
        <v>150000</v>
      </c>
    </row>
    <row r="105" spans="1:11" ht="32.25" customHeight="1" thickBot="1">
      <c r="A105" s="455"/>
      <c r="B105" s="187" t="s">
        <v>168</v>
      </c>
      <c r="C105" s="539" t="s">
        <v>150</v>
      </c>
      <c r="D105" s="539"/>
      <c r="E105" s="539"/>
      <c r="F105" s="539"/>
      <c r="G105" s="539"/>
      <c r="H105" s="539"/>
      <c r="I105" s="539"/>
      <c r="J105" s="539"/>
      <c r="K105" s="276"/>
    </row>
    <row r="106" spans="1:11" ht="64.5" customHeight="1" thickBot="1">
      <c r="A106" s="454" t="s">
        <v>158</v>
      </c>
      <c r="B106" s="192" t="s">
        <v>269</v>
      </c>
      <c r="C106" s="294">
        <v>41667</v>
      </c>
      <c r="D106" s="294">
        <v>41667</v>
      </c>
      <c r="E106" s="298" t="s">
        <v>271</v>
      </c>
      <c r="F106" s="251" t="s">
        <v>58</v>
      </c>
      <c r="G106" s="297" t="s">
        <v>132</v>
      </c>
      <c r="H106" s="297" t="s">
        <v>133</v>
      </c>
      <c r="I106" s="297" t="s">
        <v>270</v>
      </c>
      <c r="J106" s="298" t="s">
        <v>184</v>
      </c>
      <c r="K106" s="295">
        <v>50000</v>
      </c>
    </row>
    <row r="107" spans="1:11" ht="32.25" customHeight="1" thickBot="1">
      <c r="A107" s="455"/>
      <c r="B107" s="187" t="s">
        <v>168</v>
      </c>
      <c r="C107" s="525" t="s">
        <v>273</v>
      </c>
      <c r="D107" s="526"/>
      <c r="E107" s="526"/>
      <c r="F107" s="526"/>
      <c r="G107" s="526"/>
      <c r="H107" s="526"/>
      <c r="I107" s="526"/>
      <c r="J107" s="527"/>
      <c r="K107" s="191"/>
    </row>
    <row r="108" spans="1:11" ht="299.25" customHeight="1" thickBot="1">
      <c r="A108" s="454" t="s">
        <v>171</v>
      </c>
      <c r="B108" s="170" t="s">
        <v>274</v>
      </c>
      <c r="C108" s="299">
        <v>166667</v>
      </c>
      <c r="D108" s="300">
        <v>166667</v>
      </c>
      <c r="E108" s="247" t="s">
        <v>272</v>
      </c>
      <c r="F108" s="278" t="s">
        <v>58</v>
      </c>
      <c r="G108" s="288" t="s">
        <v>215</v>
      </c>
      <c r="H108" s="288" t="s">
        <v>216</v>
      </c>
      <c r="I108" s="289" t="s">
        <v>217</v>
      </c>
      <c r="J108" s="298" t="s">
        <v>184</v>
      </c>
      <c r="K108" s="292">
        <v>200000</v>
      </c>
    </row>
    <row r="109" spans="1:11" ht="30.75" customHeight="1" thickBot="1">
      <c r="A109" s="455"/>
      <c r="B109" s="187" t="s">
        <v>168</v>
      </c>
      <c r="C109" s="514" t="s">
        <v>151</v>
      </c>
      <c r="D109" s="515"/>
      <c r="E109" s="515"/>
      <c r="F109" s="515"/>
      <c r="G109" s="515"/>
      <c r="H109" s="515"/>
      <c r="I109" s="515"/>
      <c r="J109" s="515"/>
      <c r="K109" s="191"/>
    </row>
    <row r="110" spans="1:11" ht="101.25" customHeight="1" thickBot="1">
      <c r="A110" s="454" t="s">
        <v>174</v>
      </c>
      <c r="B110" s="192" t="s">
        <v>289</v>
      </c>
      <c r="C110" s="294">
        <v>16667</v>
      </c>
      <c r="D110" s="294">
        <v>16667</v>
      </c>
      <c r="E110" s="247" t="s">
        <v>272</v>
      </c>
      <c r="F110" s="278" t="s">
        <v>58</v>
      </c>
      <c r="G110" s="288" t="s">
        <v>215</v>
      </c>
      <c r="H110" s="288" t="s">
        <v>216</v>
      </c>
      <c r="I110" s="289" t="s">
        <v>217</v>
      </c>
      <c r="J110" s="298" t="s">
        <v>185</v>
      </c>
      <c r="K110" s="295">
        <v>20000</v>
      </c>
    </row>
    <row r="111" spans="1:11" ht="30.75" customHeight="1" thickBot="1">
      <c r="A111" s="455"/>
      <c r="B111" s="187" t="s">
        <v>168</v>
      </c>
      <c r="C111" s="514" t="s">
        <v>151</v>
      </c>
      <c r="D111" s="515"/>
      <c r="E111" s="515"/>
      <c r="F111" s="515"/>
      <c r="G111" s="515"/>
      <c r="H111" s="515"/>
      <c r="I111" s="515"/>
      <c r="J111" s="515"/>
      <c r="K111" s="191"/>
    </row>
    <row r="112" spans="1:11" ht="126" customHeight="1" thickBot="1">
      <c r="A112" s="454" t="s">
        <v>175</v>
      </c>
      <c r="B112" s="194" t="s">
        <v>176</v>
      </c>
      <c r="C112" s="282">
        <v>25000</v>
      </c>
      <c r="D112" s="282">
        <v>25000</v>
      </c>
      <c r="E112" s="154" t="s">
        <v>177</v>
      </c>
      <c r="F112" s="20" t="s">
        <v>58</v>
      </c>
      <c r="G112" s="288" t="s">
        <v>215</v>
      </c>
      <c r="H112" s="288" t="s">
        <v>216</v>
      </c>
      <c r="I112" s="289" t="s">
        <v>217</v>
      </c>
      <c r="J112" s="247" t="s">
        <v>184</v>
      </c>
      <c r="K112" s="292">
        <v>30000</v>
      </c>
    </row>
    <row r="113" spans="1:11" ht="49.5" customHeight="1" thickBot="1">
      <c r="A113" s="455"/>
      <c r="B113" s="187" t="s">
        <v>168</v>
      </c>
      <c r="C113" s="540" t="s">
        <v>178</v>
      </c>
      <c r="D113" s="541"/>
      <c r="E113" s="541"/>
      <c r="F113" s="541"/>
      <c r="G113" s="541"/>
      <c r="H113" s="541"/>
      <c r="I113" s="541"/>
      <c r="J113" s="542"/>
      <c r="K113" s="191"/>
    </row>
    <row r="114" spans="1:11" ht="111" customHeight="1" thickBot="1">
      <c r="A114" s="454" t="s">
        <v>303</v>
      </c>
      <c r="B114" s="194" t="s">
        <v>176</v>
      </c>
      <c r="C114" s="282">
        <v>41667</v>
      </c>
      <c r="D114" s="282">
        <v>41667</v>
      </c>
      <c r="E114" s="247" t="s">
        <v>177</v>
      </c>
      <c r="F114" s="278" t="s">
        <v>58</v>
      </c>
      <c r="G114" s="288" t="s">
        <v>215</v>
      </c>
      <c r="H114" s="288" t="s">
        <v>216</v>
      </c>
      <c r="I114" s="289" t="s">
        <v>217</v>
      </c>
      <c r="J114" s="247" t="s">
        <v>185</v>
      </c>
      <c r="K114" s="292">
        <v>50000</v>
      </c>
    </row>
    <row r="115" spans="1:11" ht="45.75" customHeight="1" thickBot="1">
      <c r="A115" s="455"/>
      <c r="B115" s="187" t="s">
        <v>168</v>
      </c>
      <c r="C115" s="540" t="s">
        <v>178</v>
      </c>
      <c r="D115" s="541"/>
      <c r="E115" s="541"/>
      <c r="F115" s="541"/>
      <c r="G115" s="541"/>
      <c r="H115" s="541"/>
      <c r="I115" s="541"/>
      <c r="J115" s="542"/>
      <c r="K115" s="191"/>
    </row>
    <row r="116" spans="1:11" ht="80.25" customHeight="1" thickBot="1">
      <c r="A116" s="454" t="s">
        <v>304</v>
      </c>
      <c r="B116" s="171" t="s">
        <v>339</v>
      </c>
      <c r="C116" s="248">
        <v>333333</v>
      </c>
      <c r="D116" s="248">
        <v>333333</v>
      </c>
      <c r="E116" s="247" t="s">
        <v>172</v>
      </c>
      <c r="F116" s="278" t="s">
        <v>58</v>
      </c>
      <c r="G116" s="288" t="s">
        <v>215</v>
      </c>
      <c r="H116" s="288" t="s">
        <v>216</v>
      </c>
      <c r="I116" s="289" t="s">
        <v>217</v>
      </c>
      <c r="J116" s="247" t="s">
        <v>184</v>
      </c>
      <c r="K116" s="292">
        <v>399999</v>
      </c>
    </row>
    <row r="117" spans="1:11" ht="32.25" customHeight="1" thickBot="1">
      <c r="A117" s="455"/>
      <c r="B117" s="187" t="s">
        <v>168</v>
      </c>
      <c r="C117" s="540" t="s">
        <v>153</v>
      </c>
      <c r="D117" s="541"/>
      <c r="E117" s="541"/>
      <c r="F117" s="541"/>
      <c r="G117" s="541"/>
      <c r="H117" s="541"/>
      <c r="I117" s="541"/>
      <c r="J117" s="542"/>
      <c r="K117" s="191"/>
    </row>
    <row r="118" spans="1:11" ht="93.75" customHeight="1" thickBot="1">
      <c r="A118" s="454" t="s">
        <v>305</v>
      </c>
      <c r="B118" s="171" t="s">
        <v>361</v>
      </c>
      <c r="C118" s="248">
        <v>333333</v>
      </c>
      <c r="D118" s="248">
        <v>333333</v>
      </c>
      <c r="E118" s="247" t="s">
        <v>172</v>
      </c>
      <c r="F118" s="278" t="s">
        <v>58</v>
      </c>
      <c r="G118" s="288" t="s">
        <v>215</v>
      </c>
      <c r="H118" s="288" t="s">
        <v>216</v>
      </c>
      <c r="I118" s="289" t="s">
        <v>217</v>
      </c>
      <c r="J118" s="247" t="s">
        <v>184</v>
      </c>
      <c r="K118" s="292">
        <v>399999</v>
      </c>
    </row>
    <row r="119" spans="1:11" ht="32.25" customHeight="1" thickBot="1">
      <c r="A119" s="455"/>
      <c r="B119" s="187" t="s">
        <v>168</v>
      </c>
      <c r="C119" s="540" t="s">
        <v>154</v>
      </c>
      <c r="D119" s="541"/>
      <c r="E119" s="541"/>
      <c r="F119" s="541"/>
      <c r="G119" s="541"/>
      <c r="H119" s="541"/>
      <c r="I119" s="541"/>
      <c r="J119" s="541"/>
      <c r="K119" s="191"/>
    </row>
    <row r="120" spans="1:11" ht="84" customHeight="1" thickBot="1">
      <c r="A120" s="454" t="s">
        <v>306</v>
      </c>
      <c r="B120" s="169" t="s">
        <v>285</v>
      </c>
      <c r="C120" s="248">
        <v>333333</v>
      </c>
      <c r="D120" s="248">
        <v>333333</v>
      </c>
      <c r="E120" s="247" t="s">
        <v>172</v>
      </c>
      <c r="F120" s="278" t="s">
        <v>58</v>
      </c>
      <c r="G120" s="288" t="s">
        <v>215</v>
      </c>
      <c r="H120" s="288" t="s">
        <v>216</v>
      </c>
      <c r="I120" s="289" t="s">
        <v>217</v>
      </c>
      <c r="J120" s="247" t="s">
        <v>184</v>
      </c>
      <c r="K120" s="292">
        <v>399999</v>
      </c>
    </row>
    <row r="121" spans="1:11" ht="47.25" customHeight="1" thickBot="1">
      <c r="A121" s="455"/>
      <c r="B121" s="187" t="s">
        <v>168</v>
      </c>
      <c r="C121" s="540" t="s">
        <v>292</v>
      </c>
      <c r="D121" s="541"/>
      <c r="E121" s="541"/>
      <c r="F121" s="541"/>
      <c r="G121" s="541"/>
      <c r="H121" s="541"/>
      <c r="I121" s="541"/>
      <c r="J121" s="542"/>
      <c r="K121" s="191"/>
    </row>
    <row r="122" spans="1:11" ht="164.25" customHeight="1" thickBot="1">
      <c r="A122" s="454" t="s">
        <v>307</v>
      </c>
      <c r="B122" s="165" t="s">
        <v>288</v>
      </c>
      <c r="C122" s="299">
        <v>166667</v>
      </c>
      <c r="D122" s="314">
        <v>166667</v>
      </c>
      <c r="E122" s="247" t="s">
        <v>172</v>
      </c>
      <c r="F122" s="278" t="s">
        <v>58</v>
      </c>
      <c r="G122" s="288" t="s">
        <v>215</v>
      </c>
      <c r="H122" s="288" t="s">
        <v>216</v>
      </c>
      <c r="I122" s="289" t="s">
        <v>217</v>
      </c>
      <c r="J122" s="247" t="s">
        <v>287</v>
      </c>
      <c r="K122" s="292">
        <v>200000</v>
      </c>
    </row>
    <row r="123" spans="1:11" ht="105.75" customHeight="1" thickBot="1">
      <c r="A123" s="455"/>
      <c r="B123" s="187" t="s">
        <v>168</v>
      </c>
      <c r="C123" s="555" t="s">
        <v>290</v>
      </c>
      <c r="D123" s="556"/>
      <c r="E123" s="556"/>
      <c r="F123" s="556"/>
      <c r="G123" s="556"/>
      <c r="H123" s="556"/>
      <c r="I123" s="556"/>
      <c r="J123" s="557"/>
      <c r="K123" s="191"/>
    </row>
    <row r="124" spans="1:11" ht="82.5" customHeight="1" thickBot="1">
      <c r="A124" s="454" t="s">
        <v>308</v>
      </c>
      <c r="B124" s="192" t="s">
        <v>291</v>
      </c>
      <c r="C124" s="307">
        <v>66667</v>
      </c>
      <c r="D124" s="307">
        <v>66667</v>
      </c>
      <c r="E124" s="285" t="s">
        <v>172</v>
      </c>
      <c r="F124" s="251" t="s">
        <v>58</v>
      </c>
      <c r="G124" s="288" t="s">
        <v>215</v>
      </c>
      <c r="H124" s="288" t="s">
        <v>216</v>
      </c>
      <c r="I124" s="289" t="s">
        <v>217</v>
      </c>
      <c r="J124" s="285" t="s">
        <v>287</v>
      </c>
      <c r="K124" s="295">
        <v>80000</v>
      </c>
    </row>
    <row r="125" spans="1:11" ht="105.75" customHeight="1" thickBot="1">
      <c r="A125" s="455"/>
      <c r="B125" s="187" t="s">
        <v>168</v>
      </c>
      <c r="C125" s="543" t="s">
        <v>340</v>
      </c>
      <c r="D125" s="543"/>
      <c r="E125" s="543"/>
      <c r="F125" s="543"/>
      <c r="G125" s="543"/>
      <c r="H125" s="543"/>
      <c r="I125" s="543"/>
      <c r="J125" s="543"/>
      <c r="K125" s="276"/>
    </row>
    <row r="126" spans="1:11" ht="302.25" customHeight="1" thickBot="1">
      <c r="A126" s="454" t="s">
        <v>309</v>
      </c>
      <c r="B126" s="192" t="s">
        <v>399</v>
      </c>
      <c r="C126" s="294">
        <v>458333</v>
      </c>
      <c r="D126" s="294">
        <v>458333</v>
      </c>
      <c r="E126" s="285" t="s">
        <v>172</v>
      </c>
      <c r="F126" s="251" t="s">
        <v>58</v>
      </c>
      <c r="G126" s="288" t="s">
        <v>215</v>
      </c>
      <c r="H126" s="288" t="s">
        <v>216</v>
      </c>
      <c r="I126" s="289" t="s">
        <v>217</v>
      </c>
      <c r="J126" s="285" t="s">
        <v>287</v>
      </c>
      <c r="K126" s="295">
        <v>550000</v>
      </c>
    </row>
    <row r="127" spans="1:11" ht="61.5" customHeight="1" thickBot="1">
      <c r="A127" s="455"/>
      <c r="B127" s="187" t="s">
        <v>168</v>
      </c>
      <c r="C127" s="518" t="s">
        <v>329</v>
      </c>
      <c r="D127" s="519"/>
      <c r="E127" s="519"/>
      <c r="F127" s="519"/>
      <c r="G127" s="519"/>
      <c r="H127" s="519"/>
      <c r="I127" s="519"/>
      <c r="J127" s="520"/>
      <c r="K127" s="276"/>
    </row>
    <row r="128" spans="1:11" ht="101.25" customHeight="1" thickBot="1">
      <c r="A128" s="454" t="s">
        <v>327</v>
      </c>
      <c r="B128" s="192" t="s">
        <v>330</v>
      </c>
      <c r="C128" s="294">
        <v>166667</v>
      </c>
      <c r="D128" s="294">
        <v>166667</v>
      </c>
      <c r="E128" s="285" t="s">
        <v>172</v>
      </c>
      <c r="F128" s="251" t="s">
        <v>58</v>
      </c>
      <c r="G128" s="288" t="s">
        <v>215</v>
      </c>
      <c r="H128" s="288" t="s">
        <v>216</v>
      </c>
      <c r="I128" s="289" t="s">
        <v>217</v>
      </c>
      <c r="J128" s="285" t="s">
        <v>287</v>
      </c>
      <c r="K128" s="295">
        <v>200000</v>
      </c>
    </row>
    <row r="129" spans="1:11" ht="61.5" customHeight="1" thickBot="1">
      <c r="A129" s="455"/>
      <c r="B129" s="187" t="s">
        <v>168</v>
      </c>
      <c r="C129" s="518" t="s">
        <v>331</v>
      </c>
      <c r="D129" s="519"/>
      <c r="E129" s="519"/>
      <c r="F129" s="519"/>
      <c r="G129" s="519"/>
      <c r="H129" s="519"/>
      <c r="I129" s="519"/>
      <c r="J129" s="520"/>
      <c r="K129" s="276"/>
    </row>
    <row r="130" spans="1:11" ht="113.25" customHeight="1" thickBot="1">
      <c r="A130" s="454" t="s">
        <v>328</v>
      </c>
      <c r="B130" s="192" t="s">
        <v>336</v>
      </c>
      <c r="C130" s="294">
        <v>166667</v>
      </c>
      <c r="D130" s="294">
        <v>166667</v>
      </c>
      <c r="E130" s="285" t="s">
        <v>172</v>
      </c>
      <c r="F130" s="251" t="s">
        <v>58</v>
      </c>
      <c r="G130" s="288" t="s">
        <v>215</v>
      </c>
      <c r="H130" s="288" t="s">
        <v>216</v>
      </c>
      <c r="I130" s="289" t="s">
        <v>217</v>
      </c>
      <c r="J130" s="285" t="s">
        <v>287</v>
      </c>
      <c r="K130" s="295">
        <v>100000</v>
      </c>
    </row>
    <row r="131" spans="1:11" ht="61.5" customHeight="1" thickBot="1">
      <c r="A131" s="517"/>
      <c r="B131" s="187" t="s">
        <v>168</v>
      </c>
      <c r="C131" s="518" t="s">
        <v>335</v>
      </c>
      <c r="D131" s="519"/>
      <c r="E131" s="556"/>
      <c r="F131" s="556"/>
      <c r="G131" s="519"/>
      <c r="H131" s="519"/>
      <c r="I131" s="556"/>
      <c r="J131" s="557"/>
      <c r="K131" s="276"/>
    </row>
    <row r="132" spans="1:11" ht="209.25" customHeight="1" thickBot="1">
      <c r="A132" s="454" t="s">
        <v>352</v>
      </c>
      <c r="B132" s="192" t="s">
        <v>343</v>
      </c>
      <c r="C132" s="294">
        <v>250000</v>
      </c>
      <c r="D132" s="294">
        <v>250000</v>
      </c>
      <c r="E132" s="285" t="s">
        <v>172</v>
      </c>
      <c r="F132" s="251" t="s">
        <v>58</v>
      </c>
      <c r="G132" s="288" t="s">
        <v>215</v>
      </c>
      <c r="H132" s="288" t="s">
        <v>216</v>
      </c>
      <c r="I132" s="289" t="s">
        <v>217</v>
      </c>
      <c r="J132" s="285" t="s">
        <v>287</v>
      </c>
      <c r="K132" s="295">
        <v>300000</v>
      </c>
    </row>
    <row r="133" spans="1:11" ht="46.5" customHeight="1" thickBot="1">
      <c r="A133" s="517"/>
      <c r="B133" s="187"/>
      <c r="C133" s="518" t="s">
        <v>337</v>
      </c>
      <c r="D133" s="519"/>
      <c r="E133" s="556"/>
      <c r="F133" s="556"/>
      <c r="G133" s="519"/>
      <c r="H133" s="519"/>
      <c r="I133" s="556"/>
      <c r="J133" s="557"/>
      <c r="K133" s="276"/>
    </row>
    <row r="134" spans="1:11" ht="79.5" customHeight="1" thickBot="1">
      <c r="A134" s="454" t="s">
        <v>353</v>
      </c>
      <c r="B134" s="192" t="s">
        <v>283</v>
      </c>
      <c r="C134" s="340">
        <v>25000</v>
      </c>
      <c r="D134" s="341">
        <v>25000</v>
      </c>
      <c r="E134" s="298" t="s">
        <v>325</v>
      </c>
      <c r="F134" s="342" t="s">
        <v>58</v>
      </c>
      <c r="G134" s="339" t="s">
        <v>215</v>
      </c>
      <c r="H134" s="339" t="s">
        <v>216</v>
      </c>
      <c r="I134" s="339" t="s">
        <v>217</v>
      </c>
      <c r="J134" s="298" t="s">
        <v>287</v>
      </c>
      <c r="K134" s="295">
        <v>30000</v>
      </c>
    </row>
    <row r="135" spans="1:11" ht="33.75" customHeight="1" thickBot="1">
      <c r="A135" s="455"/>
      <c r="B135" s="187" t="s">
        <v>168</v>
      </c>
      <c r="C135" s="521" t="s">
        <v>284</v>
      </c>
      <c r="D135" s="521"/>
      <c r="E135" s="521"/>
      <c r="F135" s="521"/>
      <c r="G135" s="521"/>
      <c r="H135" s="521"/>
      <c r="I135" s="521"/>
      <c r="J135" s="521"/>
      <c r="K135" s="276"/>
    </row>
    <row r="136" spans="1:11" ht="67.5" customHeight="1" thickBot="1">
      <c r="A136" s="454" t="s">
        <v>354</v>
      </c>
      <c r="B136" s="192" t="s">
        <v>326</v>
      </c>
      <c r="C136" s="337">
        <v>25000</v>
      </c>
      <c r="D136" s="338">
        <v>25000</v>
      </c>
      <c r="E136" s="309" t="s">
        <v>325</v>
      </c>
      <c r="F136" s="310" t="s">
        <v>58</v>
      </c>
      <c r="G136" s="221" t="s">
        <v>215</v>
      </c>
      <c r="H136" s="221" t="s">
        <v>216</v>
      </c>
      <c r="I136" s="311" t="s">
        <v>217</v>
      </c>
      <c r="J136" s="309" t="s">
        <v>287</v>
      </c>
      <c r="K136" s="295">
        <v>30000</v>
      </c>
    </row>
    <row r="137" spans="1:11" ht="33.75" customHeight="1" thickBot="1">
      <c r="A137" s="455"/>
      <c r="B137" s="187" t="s">
        <v>168</v>
      </c>
      <c r="C137" s="521" t="s">
        <v>284</v>
      </c>
      <c r="D137" s="521"/>
      <c r="E137" s="521"/>
      <c r="F137" s="521"/>
      <c r="G137" s="521"/>
      <c r="H137" s="521"/>
      <c r="I137" s="521"/>
      <c r="J137" s="521"/>
      <c r="K137" s="276"/>
    </row>
    <row r="138" spans="1:11" ht="68.25" customHeight="1" thickBot="1">
      <c r="A138" s="454" t="s">
        <v>355</v>
      </c>
      <c r="B138" s="192" t="s">
        <v>338</v>
      </c>
      <c r="C138" s="337">
        <v>41667</v>
      </c>
      <c r="D138" s="338">
        <v>41667</v>
      </c>
      <c r="E138" s="309" t="s">
        <v>325</v>
      </c>
      <c r="F138" s="310" t="s">
        <v>58</v>
      </c>
      <c r="G138" s="221" t="s">
        <v>215</v>
      </c>
      <c r="H138" s="221" t="s">
        <v>216</v>
      </c>
      <c r="I138" s="311" t="s">
        <v>217</v>
      </c>
      <c r="J138" s="379" t="s">
        <v>295</v>
      </c>
      <c r="K138" s="295">
        <v>50000</v>
      </c>
    </row>
    <row r="139" spans="1:11" ht="33.75" customHeight="1">
      <c r="A139" s="517"/>
      <c r="B139" s="371" t="s">
        <v>168</v>
      </c>
      <c r="C139" s="581" t="s">
        <v>284</v>
      </c>
      <c r="D139" s="581"/>
      <c r="E139" s="581"/>
      <c r="F139" s="581"/>
      <c r="G139" s="581"/>
      <c r="H139" s="581"/>
      <c r="I139" s="581"/>
      <c r="J139" s="581"/>
      <c r="K139" s="346"/>
    </row>
    <row r="140" spans="1:11" ht="33.75" customHeight="1">
      <c r="A140" s="381"/>
      <c r="B140" s="387" t="s">
        <v>359</v>
      </c>
      <c r="C140" s="432">
        <f>SUM(C141+C143)</f>
        <v>250000</v>
      </c>
      <c r="D140" s="432">
        <f>C140</f>
        <v>250000</v>
      </c>
      <c r="E140" s="388"/>
      <c r="F140" s="388"/>
      <c r="G140" s="388"/>
      <c r="H140" s="388"/>
      <c r="I140" s="388"/>
      <c r="J140" s="388"/>
      <c r="K140" s="432">
        <f>SUM(K141+K143)</f>
        <v>300000</v>
      </c>
    </row>
    <row r="141" spans="1:11" ht="80.25" customHeight="1">
      <c r="A141" s="552" t="s">
        <v>356</v>
      </c>
      <c r="B141" s="382" t="s">
        <v>345</v>
      </c>
      <c r="C141" s="312">
        <v>66667</v>
      </c>
      <c r="D141" s="312">
        <v>66667</v>
      </c>
      <c r="E141" s="386" t="s">
        <v>358</v>
      </c>
      <c r="F141" s="310" t="s">
        <v>58</v>
      </c>
      <c r="G141" s="221" t="s">
        <v>215</v>
      </c>
      <c r="H141" s="221" t="s">
        <v>216</v>
      </c>
      <c r="I141" s="311" t="s">
        <v>217</v>
      </c>
      <c r="J141" s="309" t="s">
        <v>287</v>
      </c>
      <c r="K141" s="383">
        <v>80000</v>
      </c>
    </row>
    <row r="142" spans="1:11" ht="50.25" customHeight="1" thickBot="1">
      <c r="A142" s="544"/>
      <c r="B142" s="372" t="s">
        <v>168</v>
      </c>
      <c r="C142" s="582" t="s">
        <v>346</v>
      </c>
      <c r="D142" s="583"/>
      <c r="E142" s="583"/>
      <c r="F142" s="583"/>
      <c r="G142" s="583"/>
      <c r="H142" s="583"/>
      <c r="I142" s="583"/>
      <c r="J142" s="584"/>
      <c r="K142" s="373"/>
    </row>
    <row r="143" spans="1:11" ht="96.75" customHeight="1" thickBot="1">
      <c r="A143" s="454" t="s">
        <v>357</v>
      </c>
      <c r="B143" s="384" t="s">
        <v>351</v>
      </c>
      <c r="C143" s="380">
        <v>183333</v>
      </c>
      <c r="D143" s="380">
        <v>183333</v>
      </c>
      <c r="E143" s="389" t="s">
        <v>358</v>
      </c>
      <c r="F143" s="310" t="s">
        <v>58</v>
      </c>
      <c r="G143" s="221" t="s">
        <v>347</v>
      </c>
      <c r="H143" s="221" t="s">
        <v>348</v>
      </c>
      <c r="I143" s="311" t="s">
        <v>349</v>
      </c>
      <c r="J143" s="309" t="s">
        <v>287</v>
      </c>
      <c r="K143" s="385">
        <v>220000</v>
      </c>
    </row>
    <row r="144" spans="1:11" ht="48" customHeight="1" thickBot="1">
      <c r="A144" s="455"/>
      <c r="B144" s="372" t="s">
        <v>168</v>
      </c>
      <c r="C144" s="582" t="s">
        <v>350</v>
      </c>
      <c r="D144" s="583"/>
      <c r="E144" s="583"/>
      <c r="F144" s="583"/>
      <c r="G144" s="583"/>
      <c r="H144" s="583"/>
      <c r="I144" s="583"/>
      <c r="J144" s="584"/>
      <c r="K144" s="276"/>
    </row>
    <row r="145" spans="1:11" ht="24.75" customHeight="1" thickBot="1">
      <c r="A145" s="172"/>
      <c r="B145" s="173" t="s">
        <v>2</v>
      </c>
      <c r="C145" s="196">
        <f>SUM(C146+C148+C150+C152+C154+C156+C158+C160)</f>
        <v>416666</v>
      </c>
      <c r="D145" s="196">
        <f>SUM(D146+D148+D150+D152+D154+D156+D158+D160)</f>
        <v>416666</v>
      </c>
      <c r="E145" s="374"/>
      <c r="F145" s="374"/>
      <c r="G145" s="375"/>
      <c r="H145" s="376"/>
      <c r="I145" s="377"/>
      <c r="J145" s="378"/>
      <c r="K145" s="196">
        <f>SUM(K146+K148+K150+K152+K154+K156+K158+K160)</f>
        <v>500000</v>
      </c>
    </row>
    <row r="146" spans="1:11" ht="66" customHeight="1" thickBot="1">
      <c r="A146" s="553" t="s">
        <v>73</v>
      </c>
      <c r="B146" s="174" t="s">
        <v>296</v>
      </c>
      <c r="C146" s="248">
        <v>58333</v>
      </c>
      <c r="D146" s="248">
        <v>58333</v>
      </c>
      <c r="E146" s="433" t="s">
        <v>395</v>
      </c>
      <c r="F146" s="20" t="s">
        <v>58</v>
      </c>
      <c r="G146" s="288" t="s">
        <v>215</v>
      </c>
      <c r="H146" s="288" t="s">
        <v>216</v>
      </c>
      <c r="I146" s="289" t="s">
        <v>217</v>
      </c>
      <c r="J146" s="316" t="s">
        <v>295</v>
      </c>
      <c r="K146" s="319">
        <v>70000</v>
      </c>
    </row>
    <row r="147" spans="1:11" ht="33.75" customHeight="1" thickBot="1">
      <c r="A147" s="554"/>
      <c r="B147" s="187" t="s">
        <v>168</v>
      </c>
      <c r="C147" s="514" t="s">
        <v>159</v>
      </c>
      <c r="D147" s="515"/>
      <c r="E147" s="515"/>
      <c r="F147" s="515"/>
      <c r="G147" s="515"/>
      <c r="H147" s="515"/>
      <c r="I147" s="515"/>
      <c r="J147" s="516"/>
      <c r="K147" s="315"/>
    </row>
    <row r="148" spans="1:11" ht="67.5" customHeight="1" thickBot="1">
      <c r="A148" s="553"/>
      <c r="B148" s="174" t="s">
        <v>342</v>
      </c>
      <c r="C148" s="294">
        <v>25000</v>
      </c>
      <c r="D148" s="294">
        <v>25000</v>
      </c>
      <c r="E148" s="298" t="s">
        <v>394</v>
      </c>
      <c r="F148" s="20" t="s">
        <v>58</v>
      </c>
      <c r="G148" s="288" t="s">
        <v>215</v>
      </c>
      <c r="H148" s="288" t="s">
        <v>216</v>
      </c>
      <c r="I148" s="289" t="s">
        <v>217</v>
      </c>
      <c r="J148" s="316" t="s">
        <v>295</v>
      </c>
      <c r="K148" s="357">
        <v>30000</v>
      </c>
    </row>
    <row r="149" spans="1:11" ht="33.75" customHeight="1" thickBot="1">
      <c r="A149" s="554"/>
      <c r="B149" s="187" t="s">
        <v>168</v>
      </c>
      <c r="C149" s="514" t="s">
        <v>159</v>
      </c>
      <c r="D149" s="515"/>
      <c r="E149" s="515"/>
      <c r="F149" s="515"/>
      <c r="G149" s="515"/>
      <c r="H149" s="515"/>
      <c r="I149" s="515"/>
      <c r="J149" s="516"/>
      <c r="K149" s="315"/>
    </row>
    <row r="150" spans="1:11" ht="72" customHeight="1" thickBot="1">
      <c r="A150" s="454" t="s">
        <v>72</v>
      </c>
      <c r="B150" s="174" t="s">
        <v>293</v>
      </c>
      <c r="C150" s="248">
        <v>83333</v>
      </c>
      <c r="D150" s="248">
        <v>83333</v>
      </c>
      <c r="E150" s="157" t="s">
        <v>386</v>
      </c>
      <c r="F150" s="20" t="s">
        <v>58</v>
      </c>
      <c r="G150" s="288" t="s">
        <v>215</v>
      </c>
      <c r="H150" s="288" t="s">
        <v>216</v>
      </c>
      <c r="I150" s="289" t="s">
        <v>217</v>
      </c>
      <c r="J150" s="247" t="s">
        <v>184</v>
      </c>
      <c r="K150" s="358">
        <v>100000</v>
      </c>
    </row>
    <row r="151" spans="1:11" ht="36.75" customHeight="1" thickBot="1">
      <c r="A151" s="455"/>
      <c r="B151" s="187" t="s">
        <v>168</v>
      </c>
      <c r="C151" s="540" t="s">
        <v>159</v>
      </c>
      <c r="D151" s="541"/>
      <c r="E151" s="541"/>
      <c r="F151" s="541"/>
      <c r="G151" s="541"/>
      <c r="H151" s="541"/>
      <c r="I151" s="541"/>
      <c r="J151" s="542"/>
      <c r="K151" s="191"/>
    </row>
    <row r="152" spans="1:11" ht="63.75" customHeight="1" thickBot="1">
      <c r="A152" s="454" t="s">
        <v>74</v>
      </c>
      <c r="B152" s="174" t="s">
        <v>294</v>
      </c>
      <c r="C152" s="248">
        <v>58333</v>
      </c>
      <c r="D152" s="248">
        <v>58333</v>
      </c>
      <c r="E152" s="157" t="s">
        <v>387</v>
      </c>
      <c r="F152" s="20" t="s">
        <v>58</v>
      </c>
      <c r="G152" s="288" t="s">
        <v>215</v>
      </c>
      <c r="H152" s="288" t="s">
        <v>216</v>
      </c>
      <c r="I152" s="289" t="s">
        <v>217</v>
      </c>
      <c r="J152" s="247" t="s">
        <v>184</v>
      </c>
      <c r="K152" s="358">
        <v>70000</v>
      </c>
    </row>
    <row r="153" spans="1:11" ht="35.25" customHeight="1" thickBot="1">
      <c r="A153" s="455"/>
      <c r="B153" s="187" t="s">
        <v>168</v>
      </c>
      <c r="C153" s="514" t="s">
        <v>159</v>
      </c>
      <c r="D153" s="515"/>
      <c r="E153" s="515"/>
      <c r="F153" s="515"/>
      <c r="G153" s="515"/>
      <c r="H153" s="515"/>
      <c r="I153" s="515"/>
      <c r="J153" s="516"/>
      <c r="K153" s="191"/>
    </row>
    <row r="154" spans="1:11" ht="84.75" customHeight="1" thickBot="1">
      <c r="A154" s="454"/>
      <c r="B154" s="428" t="s">
        <v>391</v>
      </c>
      <c r="C154" s="294">
        <v>69167</v>
      </c>
      <c r="D154" s="294">
        <v>69167</v>
      </c>
      <c r="E154" s="298" t="s">
        <v>392</v>
      </c>
      <c r="F154" s="431" t="s">
        <v>58</v>
      </c>
      <c r="G154" s="339" t="s">
        <v>348</v>
      </c>
      <c r="H154" s="339" t="s">
        <v>349</v>
      </c>
      <c r="I154" s="339" t="s">
        <v>377</v>
      </c>
      <c r="J154" s="429" t="s">
        <v>184</v>
      </c>
      <c r="K154" s="430">
        <v>83000</v>
      </c>
    </row>
    <row r="155" spans="1:11" ht="35.25" customHeight="1" thickBot="1">
      <c r="A155" s="455"/>
      <c r="B155" s="187" t="s">
        <v>168</v>
      </c>
      <c r="C155" s="603" t="s">
        <v>393</v>
      </c>
      <c r="D155" s="604"/>
      <c r="E155" s="604"/>
      <c r="F155" s="604"/>
      <c r="G155" s="604"/>
      <c r="H155" s="604"/>
      <c r="I155" s="604"/>
      <c r="J155" s="605"/>
      <c r="K155" s="191"/>
    </row>
    <row r="156" spans="1:11" ht="95.25" customHeight="1" thickBot="1">
      <c r="A156" s="454"/>
      <c r="B156" s="175" t="s">
        <v>160</v>
      </c>
      <c r="C156" s="248">
        <v>14167</v>
      </c>
      <c r="D156" s="248">
        <v>14167</v>
      </c>
      <c r="E156" s="247" t="s">
        <v>390</v>
      </c>
      <c r="F156" s="278" t="s">
        <v>58</v>
      </c>
      <c r="G156" s="288" t="s">
        <v>215</v>
      </c>
      <c r="H156" s="288" t="s">
        <v>216</v>
      </c>
      <c r="I156" s="289" t="s">
        <v>217</v>
      </c>
      <c r="J156" s="247" t="s">
        <v>184</v>
      </c>
      <c r="K156" s="358">
        <v>17000</v>
      </c>
    </row>
    <row r="157" spans="1:11" ht="36.75" customHeight="1" thickBot="1">
      <c r="A157" s="455"/>
      <c r="B157" s="187" t="s">
        <v>168</v>
      </c>
      <c r="C157" s="514" t="s">
        <v>159</v>
      </c>
      <c r="D157" s="515"/>
      <c r="E157" s="515"/>
      <c r="F157" s="515"/>
      <c r="G157" s="515"/>
      <c r="H157" s="515"/>
      <c r="I157" s="515"/>
      <c r="J157" s="516"/>
      <c r="K157" s="191"/>
    </row>
    <row r="158" spans="1:11" ht="84" customHeight="1" thickBot="1">
      <c r="A158" s="454" t="s">
        <v>76</v>
      </c>
      <c r="B158" s="175" t="s">
        <v>160</v>
      </c>
      <c r="C158" s="248">
        <v>83333</v>
      </c>
      <c r="D158" s="248">
        <v>83333</v>
      </c>
      <c r="E158" s="154" t="s">
        <v>389</v>
      </c>
      <c r="F158" s="20" t="s">
        <v>58</v>
      </c>
      <c r="G158" s="288" t="s">
        <v>215</v>
      </c>
      <c r="H158" s="288" t="s">
        <v>216</v>
      </c>
      <c r="I158" s="289" t="s">
        <v>217</v>
      </c>
      <c r="J158" s="316" t="s">
        <v>295</v>
      </c>
      <c r="K158" s="358">
        <v>100000</v>
      </c>
    </row>
    <row r="159" spans="1:11" ht="35.25" customHeight="1" thickBot="1">
      <c r="A159" s="455"/>
      <c r="B159" s="187" t="s">
        <v>168</v>
      </c>
      <c r="C159" s="514" t="s">
        <v>159</v>
      </c>
      <c r="D159" s="515"/>
      <c r="E159" s="515"/>
      <c r="F159" s="515"/>
      <c r="G159" s="515"/>
      <c r="H159" s="515"/>
      <c r="I159" s="515"/>
      <c r="J159" s="516"/>
      <c r="K159" s="191"/>
    </row>
    <row r="160" spans="1:11" ht="81.75" customHeight="1" thickBot="1">
      <c r="A160" s="454" t="s">
        <v>77</v>
      </c>
      <c r="B160" s="176" t="s">
        <v>161</v>
      </c>
      <c r="C160" s="248">
        <v>25000</v>
      </c>
      <c r="D160" s="248">
        <v>25000</v>
      </c>
      <c r="E160" s="157" t="s">
        <v>388</v>
      </c>
      <c r="F160" s="20" t="s">
        <v>58</v>
      </c>
      <c r="G160" s="288" t="s">
        <v>215</v>
      </c>
      <c r="H160" s="288" t="s">
        <v>216</v>
      </c>
      <c r="I160" s="289" t="s">
        <v>217</v>
      </c>
      <c r="J160" s="247" t="s">
        <v>184</v>
      </c>
      <c r="K160" s="358">
        <v>30000</v>
      </c>
    </row>
    <row r="161" spans="1:11" ht="35.25" customHeight="1" thickBot="1">
      <c r="A161" s="455"/>
      <c r="B161" s="187" t="s">
        <v>168</v>
      </c>
      <c r="C161" s="540" t="s">
        <v>162</v>
      </c>
      <c r="D161" s="541"/>
      <c r="E161" s="541"/>
      <c r="F161" s="541"/>
      <c r="G161" s="541"/>
      <c r="H161" s="541"/>
      <c r="I161" s="541"/>
      <c r="J161" s="542"/>
      <c r="K161" s="191"/>
    </row>
    <row r="162" spans="1:11" ht="29.25" customHeight="1" thickBot="1">
      <c r="A162" s="177"/>
      <c r="B162" s="178" t="s">
        <v>6</v>
      </c>
      <c r="C162" s="197">
        <f>SUM(C163+C165+C167+C169+C171)</f>
        <v>250001</v>
      </c>
      <c r="D162" s="197">
        <f>SUM(D163+D165+D167+D169+D171)</f>
        <v>250001</v>
      </c>
      <c r="E162" s="179"/>
      <c r="F162" s="179"/>
      <c r="G162" s="180"/>
      <c r="H162" s="181"/>
      <c r="I162" s="182"/>
      <c r="J162" s="183"/>
      <c r="K162" s="197">
        <f>SUM(K163+K165+K167+K169+K171)</f>
        <v>300000</v>
      </c>
    </row>
    <row r="163" spans="1:11" ht="64.5" customHeight="1" thickBot="1">
      <c r="A163" s="553" t="s">
        <v>73</v>
      </c>
      <c r="B163" s="320" t="s">
        <v>298</v>
      </c>
      <c r="C163" s="248">
        <v>83333</v>
      </c>
      <c r="D163" s="248">
        <v>83333</v>
      </c>
      <c r="E163" s="317" t="s">
        <v>299</v>
      </c>
      <c r="F163" s="20" t="s">
        <v>58</v>
      </c>
      <c r="G163" s="288" t="s">
        <v>215</v>
      </c>
      <c r="H163" s="288" t="s">
        <v>216</v>
      </c>
      <c r="I163" s="289" t="s">
        <v>217</v>
      </c>
      <c r="J163" s="154" t="s">
        <v>184</v>
      </c>
      <c r="K163" s="318">
        <v>100000</v>
      </c>
    </row>
    <row r="164" spans="1:11" ht="33" customHeight="1" thickBot="1">
      <c r="A164" s="554"/>
      <c r="B164" s="187" t="s">
        <v>168</v>
      </c>
      <c r="C164" s="514" t="s">
        <v>297</v>
      </c>
      <c r="D164" s="515"/>
      <c r="E164" s="515"/>
      <c r="F164" s="515"/>
      <c r="G164" s="515"/>
      <c r="H164" s="515"/>
      <c r="I164" s="515"/>
      <c r="J164" s="516"/>
      <c r="K164" s="315"/>
    </row>
    <row r="165" spans="1:11" ht="65.25" customHeight="1" thickBot="1">
      <c r="A165" s="454" t="s">
        <v>72</v>
      </c>
      <c r="B165" s="184" t="s">
        <v>163</v>
      </c>
      <c r="C165" s="248">
        <v>41667</v>
      </c>
      <c r="D165" s="248">
        <v>41667</v>
      </c>
      <c r="E165" s="157" t="s">
        <v>164</v>
      </c>
      <c r="F165" s="20" t="s">
        <v>58</v>
      </c>
      <c r="G165" s="288" t="s">
        <v>215</v>
      </c>
      <c r="H165" s="288" t="s">
        <v>216</v>
      </c>
      <c r="I165" s="289" t="s">
        <v>217</v>
      </c>
      <c r="J165" s="198" t="s">
        <v>184</v>
      </c>
      <c r="K165" s="322">
        <v>50000</v>
      </c>
    </row>
    <row r="166" spans="1:11" ht="35.25" customHeight="1" thickBot="1">
      <c r="A166" s="455"/>
      <c r="B166" s="187" t="s">
        <v>168</v>
      </c>
      <c r="C166" s="514" t="s">
        <v>165</v>
      </c>
      <c r="D166" s="515"/>
      <c r="E166" s="515"/>
      <c r="F166" s="515"/>
      <c r="G166" s="515"/>
      <c r="H166" s="515"/>
      <c r="I166" s="515"/>
      <c r="J166" s="516"/>
      <c r="K166" s="191"/>
    </row>
    <row r="167" spans="1:11" ht="55.5" customHeight="1" thickBot="1">
      <c r="A167" s="454" t="s">
        <v>74</v>
      </c>
      <c r="B167" s="184" t="s">
        <v>163</v>
      </c>
      <c r="C167" s="248">
        <v>41667</v>
      </c>
      <c r="D167" s="248">
        <v>41667</v>
      </c>
      <c r="E167" s="157" t="s">
        <v>164</v>
      </c>
      <c r="F167" s="20" t="s">
        <v>58</v>
      </c>
      <c r="G167" s="288" t="s">
        <v>215</v>
      </c>
      <c r="H167" s="288" t="s">
        <v>216</v>
      </c>
      <c r="I167" s="289" t="s">
        <v>217</v>
      </c>
      <c r="J167" s="321" t="s">
        <v>300</v>
      </c>
      <c r="K167" s="322">
        <v>50000</v>
      </c>
    </row>
    <row r="168" spans="1:11" ht="35.25" customHeight="1" thickBot="1">
      <c r="A168" s="455"/>
      <c r="B168" s="187" t="s">
        <v>168</v>
      </c>
      <c r="C168" s="514" t="s">
        <v>165</v>
      </c>
      <c r="D168" s="515"/>
      <c r="E168" s="515"/>
      <c r="F168" s="515"/>
      <c r="G168" s="515"/>
      <c r="H168" s="515"/>
      <c r="I168" s="515"/>
      <c r="J168" s="516"/>
      <c r="K168" s="191"/>
    </row>
    <row r="169" spans="1:11" ht="66" customHeight="1" thickBot="1">
      <c r="A169" s="452" t="s">
        <v>75</v>
      </c>
      <c r="B169" s="184" t="s">
        <v>129</v>
      </c>
      <c r="C169" s="248">
        <v>41667</v>
      </c>
      <c r="D169" s="248">
        <v>41667</v>
      </c>
      <c r="E169" s="157" t="s">
        <v>166</v>
      </c>
      <c r="F169" s="20" t="s">
        <v>58</v>
      </c>
      <c r="G169" s="288" t="s">
        <v>215</v>
      </c>
      <c r="H169" s="288" t="s">
        <v>216</v>
      </c>
      <c r="I169" s="289" t="s">
        <v>217</v>
      </c>
      <c r="J169" s="154" t="s">
        <v>184</v>
      </c>
      <c r="K169" s="322">
        <v>50000</v>
      </c>
    </row>
    <row r="170" spans="1:11" ht="39" thickBot="1">
      <c r="A170" s="453"/>
      <c r="B170" s="187" t="s">
        <v>168</v>
      </c>
      <c r="C170" s="540" t="s">
        <v>167</v>
      </c>
      <c r="D170" s="541"/>
      <c r="E170" s="541"/>
      <c r="F170" s="541"/>
      <c r="G170" s="541"/>
      <c r="H170" s="541"/>
      <c r="I170" s="541"/>
      <c r="J170" s="542"/>
      <c r="K170" s="191"/>
    </row>
    <row r="171" spans="1:11" ht="73.5" customHeight="1" thickBot="1">
      <c r="A171" s="452" t="s">
        <v>76</v>
      </c>
      <c r="B171" s="184" t="s">
        <v>129</v>
      </c>
      <c r="C171" s="248">
        <v>41667</v>
      </c>
      <c r="D171" s="248">
        <v>41667</v>
      </c>
      <c r="E171" s="157" t="s">
        <v>166</v>
      </c>
      <c r="F171" s="20" t="s">
        <v>58</v>
      </c>
      <c r="G171" s="288" t="s">
        <v>215</v>
      </c>
      <c r="H171" s="288" t="s">
        <v>216</v>
      </c>
      <c r="I171" s="289" t="s">
        <v>217</v>
      </c>
      <c r="J171" s="321" t="s">
        <v>300</v>
      </c>
      <c r="K171" s="322">
        <v>50000</v>
      </c>
    </row>
    <row r="172" spans="1:11" ht="30.75" customHeight="1" thickBot="1">
      <c r="A172" s="453"/>
      <c r="B172" s="187" t="s">
        <v>168</v>
      </c>
      <c r="C172" s="540" t="s">
        <v>167</v>
      </c>
      <c r="D172" s="541"/>
      <c r="E172" s="541"/>
      <c r="F172" s="541"/>
      <c r="G172" s="541"/>
      <c r="H172" s="541"/>
      <c r="I172" s="541"/>
      <c r="J172" s="542"/>
      <c r="K172" s="191"/>
    </row>
    <row r="173" ht="24" customHeight="1"/>
    <row r="174" spans="2:10" ht="16.5" customHeight="1">
      <c r="B174" s="99" t="s">
        <v>301</v>
      </c>
      <c r="G174" s="579" t="s">
        <v>360</v>
      </c>
      <c r="H174" s="580"/>
      <c r="I174" s="580"/>
      <c r="J174" s="580"/>
    </row>
    <row r="175" spans="2:10" ht="18" customHeight="1">
      <c r="B175" s="99" t="s">
        <v>302</v>
      </c>
      <c r="G175" s="580"/>
      <c r="H175" s="580"/>
      <c r="I175" s="580"/>
      <c r="J175" s="580"/>
    </row>
    <row r="176" spans="6:10" ht="13.5" customHeight="1">
      <c r="F176" s="323"/>
      <c r="G176" s="580"/>
      <c r="H176" s="580"/>
      <c r="I176" s="580"/>
      <c r="J176" s="580"/>
    </row>
    <row r="177" spans="6:10" ht="12.75">
      <c r="F177" s="324"/>
      <c r="G177" s="580"/>
      <c r="H177" s="580"/>
      <c r="I177" s="580"/>
      <c r="J177" s="580"/>
    </row>
    <row r="178" spans="6:9" ht="12.75">
      <c r="F178" s="324"/>
      <c r="G178" s="324"/>
      <c r="H178" s="324"/>
      <c r="I178" s="324"/>
    </row>
    <row r="179" spans="6:9" ht="12.75">
      <c r="F179" s="324"/>
      <c r="G179" s="324"/>
      <c r="H179" s="324"/>
      <c r="I179" s="324"/>
    </row>
    <row r="180" spans="6:9" ht="12.75">
      <c r="F180" s="324"/>
      <c r="G180" s="324"/>
      <c r="H180" s="324"/>
      <c r="I180" s="324"/>
    </row>
    <row r="181" spans="6:9" ht="12.75">
      <c r="F181" s="324"/>
      <c r="G181" s="324"/>
      <c r="H181" s="324"/>
      <c r="I181" s="324"/>
    </row>
    <row r="182" spans="6:9" ht="12.75">
      <c r="F182" s="324"/>
      <c r="G182" s="324"/>
      <c r="H182" s="324"/>
      <c r="I182" s="324"/>
    </row>
    <row r="183" spans="6:9" ht="12.75">
      <c r="F183" s="324"/>
      <c r="G183" s="324"/>
      <c r="H183" s="324"/>
      <c r="I183" s="324"/>
    </row>
    <row r="184" spans="6:9" ht="12.75">
      <c r="F184" s="324"/>
      <c r="G184" s="324"/>
      <c r="H184" s="324"/>
      <c r="I184" s="324"/>
    </row>
  </sheetData>
  <sheetProtection/>
  <mergeCells count="165">
    <mergeCell ref="A156:A157"/>
    <mergeCell ref="C157:J157"/>
    <mergeCell ref="C131:J131"/>
    <mergeCell ref="A130:A131"/>
    <mergeCell ref="A118:A119"/>
    <mergeCell ref="C17:J17"/>
    <mergeCell ref="A154:A155"/>
    <mergeCell ref="C155:J155"/>
    <mergeCell ref="C19:J19"/>
    <mergeCell ref="C151:J151"/>
    <mergeCell ref="A50:A51"/>
    <mergeCell ref="C26:J26"/>
    <mergeCell ref="A14:A15"/>
    <mergeCell ref="A18:A19"/>
    <mergeCell ref="L14:AF15"/>
    <mergeCell ref="A141:A142"/>
    <mergeCell ref="C142:J142"/>
    <mergeCell ref="A132:A133"/>
    <mergeCell ref="C133:J133"/>
    <mergeCell ref="A100:A101"/>
    <mergeCell ref="C11:J11"/>
    <mergeCell ref="A12:A13"/>
    <mergeCell ref="C13:J13"/>
    <mergeCell ref="C15:J15"/>
    <mergeCell ref="C49:J49"/>
    <mergeCell ref="A48:A49"/>
    <mergeCell ref="A33:A34"/>
    <mergeCell ref="C34:J34"/>
    <mergeCell ref="A27:A28"/>
    <mergeCell ref="C28:J28"/>
    <mergeCell ref="A148:A149"/>
    <mergeCell ref="C149:J149"/>
    <mergeCell ref="C127:J127"/>
    <mergeCell ref="C129:J129"/>
    <mergeCell ref="A128:A129"/>
    <mergeCell ref="A143:A144"/>
    <mergeCell ref="C144:J144"/>
    <mergeCell ref="C135:J135"/>
    <mergeCell ref="A146:A147"/>
    <mergeCell ref="A126:A127"/>
    <mergeCell ref="G174:J177"/>
    <mergeCell ref="A136:A137"/>
    <mergeCell ref="C137:J137"/>
    <mergeCell ref="A138:A139"/>
    <mergeCell ref="C139:J139"/>
    <mergeCell ref="A41:A43"/>
    <mergeCell ref="C43:J43"/>
    <mergeCell ref="C51:J51"/>
    <mergeCell ref="A52:A53"/>
    <mergeCell ref="C53:J53"/>
    <mergeCell ref="B3:K3"/>
    <mergeCell ref="A35:A36"/>
    <mergeCell ref="C36:J36"/>
    <mergeCell ref="C32:J32"/>
    <mergeCell ref="A31:A32"/>
    <mergeCell ref="A2:K2"/>
    <mergeCell ref="G6:I6"/>
    <mergeCell ref="J6:J7"/>
    <mergeCell ref="A21:A23"/>
    <mergeCell ref="C23:J23"/>
    <mergeCell ref="A5:J5"/>
    <mergeCell ref="A6:A7"/>
    <mergeCell ref="B6:B7"/>
    <mergeCell ref="C6:C7"/>
    <mergeCell ref="A29:A30"/>
    <mergeCell ref="C30:J30"/>
    <mergeCell ref="D6:E6"/>
    <mergeCell ref="F6:F7"/>
    <mergeCell ref="A24:A26"/>
    <mergeCell ref="A10:A11"/>
    <mergeCell ref="A44:A47"/>
    <mergeCell ref="C47:J47"/>
    <mergeCell ref="A39:A40"/>
    <mergeCell ref="C40:J40"/>
    <mergeCell ref="A37:A38"/>
    <mergeCell ref="C38:J38"/>
    <mergeCell ref="A56:A57"/>
    <mergeCell ref="C57:J57"/>
    <mergeCell ref="A65:A66"/>
    <mergeCell ref="C66:J66"/>
    <mergeCell ref="A58:A59"/>
    <mergeCell ref="C59:J59"/>
    <mergeCell ref="C55:J55"/>
    <mergeCell ref="A79:A80"/>
    <mergeCell ref="C80:J80"/>
    <mergeCell ref="A73:A74"/>
    <mergeCell ref="C74:J74"/>
    <mergeCell ref="A75:A76"/>
    <mergeCell ref="C76:J76"/>
    <mergeCell ref="A77:A78"/>
    <mergeCell ref="C78:J78"/>
    <mergeCell ref="A54:A55"/>
    <mergeCell ref="C109:J109"/>
    <mergeCell ref="C170:J170"/>
    <mergeCell ref="A120:A121"/>
    <mergeCell ref="C121:J121"/>
    <mergeCell ref="A122:A123"/>
    <mergeCell ref="C123:J123"/>
    <mergeCell ref="C119:J119"/>
    <mergeCell ref="C125:J125"/>
    <mergeCell ref="A124:A125"/>
    <mergeCell ref="A134:A135"/>
    <mergeCell ref="A171:A172"/>
    <mergeCell ref="C172:J172"/>
    <mergeCell ref="A150:A151"/>
    <mergeCell ref="A169:A170"/>
    <mergeCell ref="C168:J168"/>
    <mergeCell ref="A167:A168"/>
    <mergeCell ref="A152:A153"/>
    <mergeCell ref="C153:J153"/>
    <mergeCell ref="A160:A161"/>
    <mergeCell ref="C161:J161"/>
    <mergeCell ref="A165:A166"/>
    <mergeCell ref="C166:J166"/>
    <mergeCell ref="C159:J159"/>
    <mergeCell ref="A158:A159"/>
    <mergeCell ref="A163:A164"/>
    <mergeCell ref="C164:J164"/>
    <mergeCell ref="A116:A117"/>
    <mergeCell ref="K6:K7"/>
    <mergeCell ref="C117:J117"/>
    <mergeCell ref="A83:A85"/>
    <mergeCell ref="C85:J85"/>
    <mergeCell ref="C113:J113"/>
    <mergeCell ref="A112:A113"/>
    <mergeCell ref="C115:J115"/>
    <mergeCell ref="A114:A115"/>
    <mergeCell ref="A108:A109"/>
    <mergeCell ref="A71:A72"/>
    <mergeCell ref="A81:A82"/>
    <mergeCell ref="C82:J82"/>
    <mergeCell ref="A86:A87"/>
    <mergeCell ref="A90:A91"/>
    <mergeCell ref="A4:K4"/>
    <mergeCell ref="A60:A61"/>
    <mergeCell ref="C61:J61"/>
    <mergeCell ref="A62:A63"/>
    <mergeCell ref="C63:J63"/>
    <mergeCell ref="C87:J87"/>
    <mergeCell ref="A104:A105"/>
    <mergeCell ref="C105:J105"/>
    <mergeCell ref="C101:J101"/>
    <mergeCell ref="C103:K103"/>
    <mergeCell ref="C89:J89"/>
    <mergeCell ref="C91:J91"/>
    <mergeCell ref="C68:J68"/>
    <mergeCell ref="A67:A68"/>
    <mergeCell ref="A69:A70"/>
    <mergeCell ref="C70:J70"/>
    <mergeCell ref="C95:J95"/>
    <mergeCell ref="A94:A95"/>
    <mergeCell ref="C72:J72"/>
    <mergeCell ref="A92:A93"/>
    <mergeCell ref="C93:J93"/>
    <mergeCell ref="A88:A89"/>
    <mergeCell ref="C147:J147"/>
    <mergeCell ref="A102:A103"/>
    <mergeCell ref="A96:A97"/>
    <mergeCell ref="C97:J97"/>
    <mergeCell ref="C99:J99"/>
    <mergeCell ref="A110:A111"/>
    <mergeCell ref="C111:J111"/>
    <mergeCell ref="A98:A99"/>
    <mergeCell ref="C107:J107"/>
    <mergeCell ref="A106:A107"/>
  </mergeCells>
  <printOptions/>
  <pageMargins left="0.23" right="0.17"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2014-01-31T10:15:03Z</cp:lastPrinted>
  <dcterms:created xsi:type="dcterms:W3CDTF">2013-07-01T07:16:45Z</dcterms:created>
  <dcterms:modified xsi:type="dcterms:W3CDTF">2015-04-15T08:06:27Z</dcterms:modified>
  <cp:category/>
  <cp:version/>
  <cp:contentType/>
  <cp:contentStatus/>
</cp:coreProperties>
</file>